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765"/>
  </bookViews>
  <sheets>
    <sheet name="入围体检名单（153人） " sheetId="3" r:id="rId1"/>
  </sheets>
  <externalReferences>
    <externalReference r:id="rId2"/>
  </externalReferences>
  <definedNames>
    <definedName name="_xlnm.Print_Titles" localSheetId="0">'入围体检名单（153人） '!$1:$3</definedName>
  </definedNames>
  <calcPr calcId="125725"/>
</workbook>
</file>

<file path=xl/calcChain.xml><?xml version="1.0" encoding="utf-8"?>
<calcChain xmlns="http://schemas.openxmlformats.org/spreadsheetml/2006/main">
  <c r="J156" i="3"/>
  <c r="J155"/>
  <c r="J154"/>
  <c r="G154"/>
  <c r="H154" s="1"/>
  <c r="F154"/>
  <c r="J153"/>
  <c r="G153"/>
  <c r="H153" s="1"/>
  <c r="F153"/>
  <c r="J152"/>
  <c r="G152"/>
  <c r="H152" s="1"/>
  <c r="F152"/>
  <c r="J151"/>
  <c r="G151"/>
  <c r="H151" s="1"/>
  <c r="F151"/>
  <c r="J150"/>
  <c r="G150"/>
  <c r="H150" s="1"/>
  <c r="F150"/>
  <c r="J149"/>
  <c r="H149"/>
  <c r="F149"/>
  <c r="J148"/>
  <c r="H148"/>
  <c r="G148"/>
  <c r="F148"/>
  <c r="J147"/>
  <c r="J146"/>
  <c r="G146"/>
  <c r="H146" s="1"/>
  <c r="F146"/>
  <c r="J145"/>
  <c r="G145"/>
  <c r="H145" s="1"/>
  <c r="F145"/>
  <c r="J144"/>
  <c r="J143"/>
  <c r="J142"/>
  <c r="G142"/>
  <c r="H142" s="1"/>
  <c r="F142"/>
  <c r="J141"/>
  <c r="G141"/>
  <c r="H141" s="1"/>
  <c r="F141"/>
  <c r="J140"/>
  <c r="G140"/>
  <c r="H140" s="1"/>
  <c r="F140"/>
  <c r="J139"/>
  <c r="J138"/>
  <c r="G138"/>
  <c r="H138" s="1"/>
  <c r="F138"/>
  <c r="J137"/>
  <c r="J136"/>
  <c r="G136"/>
  <c r="H136" s="1"/>
  <c r="F136"/>
  <c r="J135"/>
  <c r="J134"/>
  <c r="H134"/>
  <c r="G134"/>
  <c r="F134"/>
  <c r="J133"/>
  <c r="J132"/>
  <c r="J131"/>
  <c r="J130"/>
  <c r="J129"/>
  <c r="H129"/>
  <c r="G129"/>
  <c r="F129"/>
  <c r="J128"/>
  <c r="H128"/>
  <c r="G128"/>
  <c r="F128"/>
  <c r="J127"/>
  <c r="J126"/>
  <c r="G126"/>
  <c r="H126" s="1"/>
  <c r="F126"/>
  <c r="J125"/>
  <c r="G125"/>
  <c r="H125" s="1"/>
  <c r="F125"/>
  <c r="J122"/>
  <c r="H122"/>
  <c r="F122"/>
  <c r="J121"/>
  <c r="J120"/>
  <c r="J119"/>
  <c r="G119"/>
  <c r="H119" s="1"/>
  <c r="F119"/>
  <c r="J118"/>
  <c r="G118"/>
  <c r="H118" s="1"/>
  <c r="F118"/>
  <c r="J117"/>
  <c r="J116"/>
  <c r="H116"/>
  <c r="F116"/>
  <c r="J115"/>
  <c r="H115"/>
  <c r="F115"/>
  <c r="J114"/>
  <c r="J113"/>
  <c r="J112"/>
  <c r="G112"/>
  <c r="H112" s="1"/>
  <c r="F112"/>
  <c r="J111"/>
  <c r="J110"/>
  <c r="G110"/>
  <c r="H110" s="1"/>
  <c r="F110"/>
  <c r="J109"/>
  <c r="G109"/>
  <c r="H109" s="1"/>
  <c r="F109"/>
  <c r="J108"/>
  <c r="G108"/>
  <c r="H108" s="1"/>
  <c r="F108"/>
  <c r="J107"/>
  <c r="G107"/>
  <c r="H107" s="1"/>
  <c r="F107"/>
  <c r="J106"/>
  <c r="J105"/>
  <c r="G105"/>
  <c r="H105" s="1"/>
  <c r="F105"/>
  <c r="J104"/>
  <c r="G104"/>
  <c r="H104" s="1"/>
  <c r="F104"/>
  <c r="J103"/>
  <c r="G103"/>
  <c r="H103" s="1"/>
  <c r="F103"/>
  <c r="J102"/>
  <c r="H102"/>
  <c r="F102"/>
  <c r="J101"/>
  <c r="H101"/>
  <c r="F101"/>
  <c r="J100"/>
  <c r="J99"/>
  <c r="H99"/>
  <c r="G99"/>
  <c r="F99"/>
  <c r="J98"/>
  <c r="H98"/>
  <c r="F98"/>
  <c r="J97"/>
  <c r="G97"/>
  <c r="H97" s="1"/>
  <c r="F97"/>
  <c r="J96"/>
  <c r="J95"/>
  <c r="G95"/>
  <c r="H95" s="1"/>
  <c r="F95"/>
  <c r="J94"/>
  <c r="G94"/>
  <c r="H94" s="1"/>
  <c r="F94"/>
  <c r="G93"/>
  <c r="H93" s="1"/>
  <c r="F93"/>
  <c r="J92"/>
  <c r="G92"/>
  <c r="H92" s="1"/>
  <c r="F92"/>
  <c r="J91"/>
  <c r="G91"/>
  <c r="H91" s="1"/>
  <c r="F91"/>
  <c r="J90"/>
  <c r="G90"/>
  <c r="H90" s="1"/>
  <c r="F90"/>
  <c r="J89"/>
  <c r="G89"/>
  <c r="H89" s="1"/>
  <c r="F89"/>
  <c r="J88"/>
  <c r="H88"/>
  <c r="F88"/>
  <c r="J87"/>
  <c r="H87"/>
  <c r="G87"/>
  <c r="F87"/>
  <c r="J86"/>
  <c r="J85"/>
  <c r="G85"/>
  <c r="H85" s="1"/>
  <c r="F85"/>
  <c r="J84"/>
  <c r="G84"/>
  <c r="H84" s="1"/>
  <c r="F84"/>
  <c r="J83"/>
  <c r="H83"/>
  <c r="F83"/>
  <c r="J82"/>
  <c r="G82"/>
  <c r="H82" s="1"/>
  <c r="F82"/>
  <c r="J81"/>
  <c r="J80"/>
  <c r="G80"/>
  <c r="H80" s="1"/>
  <c r="F80"/>
  <c r="J79"/>
  <c r="G79"/>
  <c r="H79" s="1"/>
  <c r="F79"/>
  <c r="J78"/>
  <c r="G78"/>
  <c r="H78" s="1"/>
  <c r="F78"/>
  <c r="G77"/>
  <c r="H77" s="1"/>
  <c r="F77"/>
  <c r="J76"/>
  <c r="G76"/>
  <c r="H76" s="1"/>
  <c r="F76"/>
  <c r="J75"/>
  <c r="G75"/>
  <c r="H75" s="1"/>
  <c r="F75"/>
  <c r="J74"/>
  <c r="J73"/>
  <c r="H73"/>
  <c r="F73"/>
  <c r="J72"/>
  <c r="G72"/>
  <c r="H72" s="1"/>
  <c r="F72"/>
  <c r="J71"/>
  <c r="J70"/>
  <c r="H70"/>
  <c r="F70"/>
  <c r="J69"/>
  <c r="G69"/>
  <c r="H69" s="1"/>
  <c r="F69"/>
  <c r="J68"/>
  <c r="G68"/>
  <c r="H68" s="1"/>
  <c r="F68"/>
  <c r="J67"/>
  <c r="G67"/>
  <c r="H67" s="1"/>
  <c r="F67"/>
  <c r="J66"/>
  <c r="G66"/>
  <c r="H66" s="1"/>
  <c r="F66"/>
  <c r="J65"/>
  <c r="G65"/>
  <c r="H65" s="1"/>
  <c r="F65"/>
  <c r="J64"/>
  <c r="G64"/>
  <c r="H64" s="1"/>
  <c r="F64"/>
  <c r="J63"/>
  <c r="J62"/>
  <c r="G62"/>
  <c r="H62" s="1"/>
  <c r="F62"/>
  <c r="J61"/>
  <c r="G61"/>
  <c r="H61" s="1"/>
  <c r="F61"/>
  <c r="J60"/>
  <c r="J59"/>
  <c r="G59"/>
  <c r="H59" s="1"/>
  <c r="F59"/>
  <c r="J58"/>
  <c r="G58"/>
  <c r="H58" s="1"/>
  <c r="F58"/>
  <c r="J57"/>
  <c r="J56"/>
  <c r="J55"/>
  <c r="H55"/>
  <c r="G55"/>
  <c r="F55"/>
  <c r="J54"/>
  <c r="H53"/>
  <c r="G53"/>
  <c r="F53"/>
  <c r="J52"/>
  <c r="H52"/>
  <c r="G52"/>
  <c r="F52"/>
  <c r="J51"/>
  <c r="J50"/>
  <c r="G50"/>
  <c r="H50" s="1"/>
  <c r="F50"/>
  <c r="J49"/>
  <c r="G49"/>
  <c r="H49" s="1"/>
  <c r="F49"/>
  <c r="J48"/>
  <c r="G48"/>
  <c r="H48" s="1"/>
  <c r="F48"/>
  <c r="J47"/>
  <c r="H47"/>
  <c r="F47"/>
  <c r="J46"/>
  <c r="G46"/>
  <c r="H46" s="1"/>
  <c r="F46"/>
  <c r="J45"/>
  <c r="J44"/>
  <c r="J43"/>
  <c r="G43"/>
  <c r="H43" s="1"/>
  <c r="F43"/>
  <c r="G42"/>
  <c r="H42" s="1"/>
  <c r="F42"/>
  <c r="H41"/>
  <c r="G41"/>
  <c r="F41"/>
  <c r="J40"/>
  <c r="H40"/>
  <c r="F40"/>
  <c r="J39"/>
  <c r="H39"/>
  <c r="F39"/>
  <c r="J38"/>
  <c r="H38"/>
  <c r="F38"/>
  <c r="J37"/>
  <c r="G37"/>
  <c r="H37" s="1"/>
  <c r="F37"/>
  <c r="J36"/>
  <c r="J35"/>
  <c r="H35"/>
  <c r="F35"/>
  <c r="J34"/>
  <c r="G34"/>
  <c r="H34" s="1"/>
  <c r="F34"/>
  <c r="J33"/>
  <c r="H33"/>
  <c r="F33"/>
  <c r="J32"/>
  <c r="H32"/>
  <c r="F32"/>
  <c r="J31"/>
  <c r="G31"/>
  <c r="H31" s="1"/>
  <c r="F31"/>
  <c r="J30"/>
  <c r="J29"/>
  <c r="J28"/>
  <c r="J27"/>
  <c r="H27"/>
  <c r="F27"/>
  <c r="J26"/>
  <c r="G26"/>
  <c r="H26" s="1"/>
  <c r="F26"/>
  <c r="J25"/>
  <c r="G25"/>
  <c r="H25" s="1"/>
  <c r="F25"/>
  <c r="J24"/>
  <c r="G24"/>
  <c r="H24" s="1"/>
  <c r="F24"/>
  <c r="J23"/>
  <c r="G23"/>
  <c r="H23" s="1"/>
  <c r="F23"/>
  <c r="J22"/>
  <c r="J21"/>
  <c r="H21"/>
  <c r="F21"/>
  <c r="J20"/>
  <c r="G20"/>
  <c r="H20" s="1"/>
  <c r="F20"/>
  <c r="J19"/>
  <c r="J18"/>
  <c r="G18"/>
  <c r="H18" s="1"/>
  <c r="F18"/>
  <c r="J17"/>
  <c r="G17"/>
  <c r="H17" s="1"/>
  <c r="F17"/>
  <c r="J16"/>
  <c r="J15"/>
  <c r="H15"/>
  <c r="F15"/>
  <c r="J14"/>
  <c r="G14"/>
  <c r="H14" s="1"/>
  <c r="F14"/>
  <c r="J13"/>
  <c r="G13"/>
  <c r="H13" s="1"/>
  <c r="F13"/>
  <c r="J12"/>
  <c r="G12"/>
  <c r="H12" s="1"/>
  <c r="F12"/>
  <c r="J11"/>
  <c r="J10"/>
  <c r="H10"/>
  <c r="F10"/>
  <c r="J9"/>
  <c r="J8"/>
  <c r="G8"/>
  <c r="H8" s="1"/>
  <c r="F8"/>
  <c r="J7"/>
  <c r="G7"/>
  <c r="H7" s="1"/>
  <c r="F7"/>
  <c r="J6"/>
  <c r="J5"/>
  <c r="H5"/>
  <c r="F5"/>
  <c r="J4"/>
  <c r="G4"/>
  <c r="H4" s="1"/>
  <c r="F4"/>
</calcChain>
</file>

<file path=xl/sharedStrings.xml><?xml version="1.0" encoding="utf-8"?>
<sst xmlns="http://schemas.openxmlformats.org/spreadsheetml/2006/main" count="498" uniqueCount="344">
  <si>
    <t xml:space="preserve"> </t>
  </si>
  <si>
    <t>报考岗位</t>
  </si>
  <si>
    <t>准考
证号</t>
  </si>
  <si>
    <t>姓名</t>
  </si>
  <si>
    <t>性别</t>
  </si>
  <si>
    <t>答辩
成绩</t>
  </si>
  <si>
    <t>微课
成绩</t>
  </si>
  <si>
    <t>综合分</t>
  </si>
  <si>
    <t>排名</t>
  </si>
  <si>
    <t>备注</t>
  </si>
  <si>
    <t>初中语文</t>
  </si>
  <si>
    <t>B001</t>
  </si>
  <si>
    <t>伍诗韵</t>
  </si>
  <si>
    <t>女</t>
  </si>
  <si>
    <t>C057</t>
  </si>
  <si>
    <t>孙敬</t>
  </si>
  <si>
    <t>初中数学</t>
  </si>
  <si>
    <t>A005</t>
  </si>
  <si>
    <t>陈璐</t>
  </si>
  <si>
    <t>B146</t>
  </si>
  <si>
    <t>牟正焰</t>
  </si>
  <si>
    <t>B143</t>
  </si>
  <si>
    <t>于锦男</t>
  </si>
  <si>
    <t>E010</t>
  </si>
  <si>
    <t>杨健</t>
  </si>
  <si>
    <t>C091</t>
  </si>
  <si>
    <t>田甜</t>
  </si>
  <si>
    <t>A031</t>
  </si>
  <si>
    <t>方婷</t>
  </si>
  <si>
    <t>初中英语</t>
  </si>
  <si>
    <t>B035</t>
  </si>
  <si>
    <t>张晶净</t>
  </si>
  <si>
    <t>B123</t>
  </si>
  <si>
    <t>蒋颖</t>
  </si>
  <si>
    <t>B165</t>
  </si>
  <si>
    <t>宁聚星</t>
  </si>
  <si>
    <t>C058</t>
  </si>
  <si>
    <t>喻诗晨</t>
  </si>
  <si>
    <t>初中政治</t>
  </si>
  <si>
    <t>A075</t>
  </si>
  <si>
    <t>薛宇龙</t>
  </si>
  <si>
    <t>男</t>
  </si>
  <si>
    <t>B250</t>
  </si>
  <si>
    <t>吴芳</t>
  </si>
  <si>
    <t>初中历史</t>
  </si>
  <si>
    <t>B190</t>
  </si>
  <si>
    <t>何幸</t>
  </si>
  <si>
    <t>A002</t>
  </si>
  <si>
    <t>王植槐</t>
  </si>
  <si>
    <t>B101</t>
  </si>
  <si>
    <t>周自嫦</t>
  </si>
  <si>
    <t>C077</t>
  </si>
  <si>
    <t>王清华</t>
  </si>
  <si>
    <t>初中地理</t>
  </si>
  <si>
    <t>A063</t>
  </si>
  <si>
    <t>谢依婷</t>
  </si>
  <si>
    <t>B063</t>
  </si>
  <si>
    <t>黄选锐</t>
  </si>
  <si>
    <t>初中物理</t>
  </si>
  <si>
    <t>B164</t>
  </si>
  <si>
    <t>严嘉奇</t>
  </si>
  <si>
    <t>初中化学</t>
  </si>
  <si>
    <t>B188</t>
  </si>
  <si>
    <t>王晓伦</t>
  </si>
  <si>
    <t>初中生物</t>
  </si>
  <si>
    <t>B206</t>
  </si>
  <si>
    <t>周雅娜</t>
  </si>
  <si>
    <t>初中体育</t>
  </si>
  <si>
    <t>C007</t>
  </si>
  <si>
    <t>游志勇</t>
  </si>
  <si>
    <t>初中音乐</t>
  </si>
  <si>
    <t>E006</t>
  </si>
  <si>
    <t>王泉洁</t>
  </si>
  <si>
    <t>初中美术</t>
  </si>
  <si>
    <t>D009</t>
  </si>
  <si>
    <t>陈泓安</t>
  </si>
  <si>
    <t>D016</t>
  </si>
  <si>
    <t>黄娟娟</t>
  </si>
  <si>
    <t>初中心理学</t>
  </si>
  <si>
    <t>B255</t>
  </si>
  <si>
    <t>王璨</t>
  </si>
  <si>
    <t>C027</t>
  </si>
  <si>
    <t>王桂英</t>
  </si>
  <si>
    <t>C028</t>
  </si>
  <si>
    <t>姚思娇</t>
  </si>
  <si>
    <t>B007</t>
  </si>
  <si>
    <t>陈慧</t>
  </si>
  <si>
    <t>C029</t>
  </si>
  <si>
    <t>蒋依</t>
  </si>
  <si>
    <t>D036</t>
  </si>
  <si>
    <t>陈静文</t>
  </si>
  <si>
    <t>B045</t>
  </si>
  <si>
    <t>马妮</t>
  </si>
  <si>
    <t>C001</t>
  </si>
  <si>
    <t>肖小成</t>
  </si>
  <si>
    <t>C046</t>
  </si>
  <si>
    <t>刘小萍</t>
  </si>
  <si>
    <t>C020</t>
  </si>
  <si>
    <t>蒋慧</t>
  </si>
  <si>
    <t>B160</t>
  </si>
  <si>
    <t>陈文婕</t>
  </si>
  <si>
    <t>B201</t>
  </si>
  <si>
    <t>夏君</t>
  </si>
  <si>
    <t>B216</t>
  </si>
  <si>
    <t>苏宁</t>
  </si>
  <si>
    <t>E026</t>
  </si>
  <si>
    <t>李娇婷</t>
  </si>
  <si>
    <t>D023</t>
  </si>
  <si>
    <t>胡立娟</t>
  </si>
  <si>
    <t>B091</t>
  </si>
  <si>
    <t>蔡胜男</t>
  </si>
  <si>
    <t>C026</t>
  </si>
  <si>
    <t>潘垭林</t>
  </si>
  <si>
    <t>B005</t>
  </si>
  <si>
    <t>王牧云</t>
  </si>
  <si>
    <t>B175</t>
  </si>
  <si>
    <t>谈舒萍</t>
  </si>
  <si>
    <t>B058</t>
  </si>
  <si>
    <t>尹娟</t>
  </si>
  <si>
    <t>D005</t>
  </si>
  <si>
    <t>林维</t>
  </si>
  <si>
    <t>B214</t>
  </si>
  <si>
    <t>向妍卉</t>
  </si>
  <si>
    <t>B230</t>
  </si>
  <si>
    <t>李颖</t>
  </si>
  <si>
    <t>A021</t>
  </si>
  <si>
    <t>刘卓</t>
  </si>
  <si>
    <t>B181</t>
  </si>
  <si>
    <t>张君弟</t>
  </si>
  <si>
    <t>E037</t>
  </si>
  <si>
    <t>李锦绣</t>
  </si>
  <si>
    <t>A062</t>
  </si>
  <si>
    <t>刘博雅</t>
  </si>
  <si>
    <t>B106</t>
  </si>
  <si>
    <t>马莲子</t>
  </si>
  <si>
    <t>B176</t>
  </si>
  <si>
    <t>周扬</t>
  </si>
  <si>
    <t>A022</t>
  </si>
  <si>
    <t>李璐芳</t>
  </si>
  <si>
    <t>B055</t>
  </si>
  <si>
    <t>孟丹妮</t>
  </si>
  <si>
    <t>B193</t>
  </si>
  <si>
    <t>胡娟</t>
  </si>
  <si>
    <t>A083</t>
  </si>
  <si>
    <t>胡利平</t>
  </si>
  <si>
    <t>B128</t>
  </si>
  <si>
    <t>甘露</t>
  </si>
  <si>
    <t>B072</t>
  </si>
  <si>
    <t>刘思</t>
  </si>
  <si>
    <t>B239</t>
  </si>
  <si>
    <t>陈思婷</t>
  </si>
  <si>
    <t>B225</t>
  </si>
  <si>
    <t>邓慧豪</t>
  </si>
  <si>
    <t>B056</t>
  </si>
  <si>
    <t>曾舸</t>
  </si>
  <si>
    <t>B236</t>
  </si>
  <si>
    <t>周潇潇</t>
  </si>
  <si>
    <t>C021</t>
  </si>
  <si>
    <t>黄德芳</t>
  </si>
  <si>
    <t>A011</t>
  </si>
  <si>
    <t>夏聂娇</t>
  </si>
  <si>
    <t>B150</t>
  </si>
  <si>
    <t>王鹏飞</t>
  </si>
  <si>
    <t>C023</t>
  </si>
  <si>
    <t>宋珏丽</t>
  </si>
  <si>
    <t>E022</t>
  </si>
  <si>
    <t>袁之玥</t>
  </si>
  <si>
    <t>B166</t>
  </si>
  <si>
    <t>肖佳琪</t>
  </si>
  <si>
    <t>B050</t>
  </si>
  <si>
    <t>颜晓芬</t>
  </si>
  <si>
    <t>B089</t>
  </si>
  <si>
    <t>刘银</t>
  </si>
  <si>
    <t>B163</t>
  </si>
  <si>
    <t>许佩雄</t>
  </si>
  <si>
    <t>B030</t>
  </si>
  <si>
    <t>阳佩璋</t>
  </si>
  <si>
    <t>B068</t>
  </si>
  <si>
    <t>杨智迎</t>
  </si>
  <si>
    <t>D011</t>
  </si>
  <si>
    <t>卿秀艳</t>
  </si>
  <si>
    <t>B085</t>
  </si>
  <si>
    <t>伍淑琴</t>
  </si>
  <si>
    <t>C052</t>
  </si>
  <si>
    <t>唐婕</t>
  </si>
  <si>
    <t>小学数学</t>
  </si>
  <si>
    <t>B025</t>
  </si>
  <si>
    <t>谢多</t>
  </si>
  <si>
    <t>B029</t>
  </si>
  <si>
    <t>王菁</t>
  </si>
  <si>
    <t>E013</t>
  </si>
  <si>
    <t>张鹏</t>
  </si>
  <si>
    <t>B028</t>
  </si>
  <si>
    <t>张若璇</t>
  </si>
  <si>
    <t>C015</t>
  </si>
  <si>
    <t>董婷</t>
  </si>
  <si>
    <t>B119</t>
  </si>
  <si>
    <t>胡雅婷</t>
  </si>
  <si>
    <t>B031</t>
  </si>
  <si>
    <t>岳丽爽</t>
  </si>
  <si>
    <t>B099</t>
  </si>
  <si>
    <t>易甜琳</t>
  </si>
  <si>
    <t>B053</t>
  </si>
  <si>
    <t>彭花</t>
  </si>
  <si>
    <t>B105</t>
  </si>
  <si>
    <t>池叮</t>
  </si>
  <si>
    <t>B158</t>
  </si>
  <si>
    <t>杨蒙</t>
  </si>
  <si>
    <t>B038</t>
  </si>
  <si>
    <t>邓晓露</t>
  </si>
  <si>
    <t>D019</t>
  </si>
  <si>
    <t>李媛</t>
  </si>
  <si>
    <t>B155</t>
  </si>
  <si>
    <t>肖奕媛</t>
  </si>
  <si>
    <t>C012</t>
  </si>
  <si>
    <t>欧阳春化</t>
  </si>
  <si>
    <t>B159</t>
  </si>
  <si>
    <t>黄欢</t>
  </si>
  <si>
    <t>A055</t>
  </si>
  <si>
    <t>李柏霖</t>
  </si>
  <si>
    <t>C031</t>
  </si>
  <si>
    <t>文凤</t>
  </si>
  <si>
    <t>C017</t>
  </si>
  <si>
    <t>何文</t>
  </si>
  <si>
    <t>B047</t>
  </si>
  <si>
    <t>凌欢</t>
  </si>
  <si>
    <t>小学英语</t>
  </si>
  <si>
    <t>B064</t>
  </si>
  <si>
    <t>谭艳青</t>
  </si>
  <si>
    <t>B202</t>
  </si>
  <si>
    <t>楚伊珺</t>
  </si>
  <si>
    <t>D021</t>
  </si>
  <si>
    <t>樊绮思</t>
  </si>
  <si>
    <t>B261</t>
  </si>
  <si>
    <t>范佳佳</t>
  </si>
  <si>
    <t>B006</t>
  </si>
  <si>
    <t>付敏</t>
  </si>
  <si>
    <t>小学思品</t>
  </si>
  <si>
    <t>B002</t>
  </si>
  <si>
    <t>莫异钰</t>
  </si>
  <si>
    <t>B113</t>
  </si>
  <si>
    <t>李佳佳</t>
  </si>
  <si>
    <t>小学音乐</t>
  </si>
  <si>
    <t>D007</t>
  </si>
  <si>
    <t>张涵</t>
  </si>
  <si>
    <t>B009</t>
  </si>
  <si>
    <t>刘平云</t>
  </si>
  <si>
    <t>E005</t>
  </si>
  <si>
    <t>胡承宇</t>
  </si>
  <si>
    <t>E020</t>
  </si>
  <si>
    <t>刘诗妍</t>
  </si>
  <si>
    <t>C055</t>
  </si>
  <si>
    <t>滕月红</t>
  </si>
  <si>
    <t>C035</t>
  </si>
  <si>
    <t>李林遥</t>
  </si>
  <si>
    <t>A030</t>
  </si>
  <si>
    <t>黄玥</t>
  </si>
  <si>
    <t>B228</t>
  </si>
  <si>
    <t>吴洲</t>
  </si>
  <si>
    <t>小学体育</t>
  </si>
  <si>
    <t>B139</t>
  </si>
  <si>
    <t>周旺</t>
  </si>
  <si>
    <t>A054</t>
  </si>
  <si>
    <t>邬岩</t>
  </si>
  <si>
    <t>A036</t>
  </si>
  <si>
    <t>张彬</t>
  </si>
  <si>
    <t>C010</t>
  </si>
  <si>
    <t>李成浩</t>
  </si>
  <si>
    <t>D017</t>
  </si>
  <si>
    <t>田佳宜</t>
  </si>
  <si>
    <t>E021</t>
  </si>
  <si>
    <t>陆一凡</t>
  </si>
  <si>
    <t>B211</t>
  </si>
  <si>
    <t>黄涛</t>
  </si>
  <si>
    <t>B232</t>
  </si>
  <si>
    <t>罗文广</t>
  </si>
  <si>
    <t>A037</t>
  </si>
  <si>
    <t>陈志龙</t>
  </si>
  <si>
    <t>B131</t>
  </si>
  <si>
    <t>谭碧林</t>
  </si>
  <si>
    <t>B043</t>
  </si>
  <si>
    <t>周鹏程</t>
  </si>
  <si>
    <t>A077</t>
  </si>
  <si>
    <t>赵炎</t>
  </si>
  <si>
    <t>A035</t>
  </si>
  <si>
    <t>孙一心</t>
  </si>
  <si>
    <t>A076</t>
  </si>
  <si>
    <t>刘武</t>
  </si>
  <si>
    <t>D014</t>
  </si>
  <si>
    <t>张良鑫</t>
  </si>
  <si>
    <t>B219</t>
  </si>
  <si>
    <t>康帅帷</t>
  </si>
  <si>
    <t>D034</t>
  </si>
  <si>
    <t>袁燎</t>
  </si>
  <si>
    <t>B017</t>
  </si>
  <si>
    <t>雷萍</t>
  </si>
  <si>
    <t>小学美术</t>
  </si>
  <si>
    <t>D010</t>
  </si>
  <si>
    <t>孔锐</t>
  </si>
  <si>
    <t>B051</t>
  </si>
  <si>
    <t>丁小钰</t>
  </si>
  <si>
    <t>D032</t>
  </si>
  <si>
    <t>张晓夏</t>
  </si>
  <si>
    <t>B062</t>
  </si>
  <si>
    <t>黄带运</t>
  </si>
  <si>
    <t>B116</t>
  </si>
  <si>
    <t>马晓丽</t>
  </si>
  <si>
    <t>B004</t>
  </si>
  <si>
    <t>张心如</t>
  </si>
  <si>
    <t>E033</t>
  </si>
  <si>
    <t>陈霜</t>
  </si>
  <si>
    <t>E001</t>
  </si>
  <si>
    <t>申雪飞</t>
  </si>
  <si>
    <t>B081</t>
  </si>
  <si>
    <t>吴康</t>
  </si>
  <si>
    <t>B154</t>
  </si>
  <si>
    <t>谢卓林</t>
  </si>
  <si>
    <t>D029</t>
  </si>
  <si>
    <t>陈力涵</t>
  </si>
  <si>
    <t>B100</t>
  </si>
  <si>
    <t>张晶</t>
  </si>
  <si>
    <t>C066</t>
  </si>
  <si>
    <t>陈涛</t>
  </si>
  <si>
    <t>B253</t>
  </si>
  <si>
    <t>欧阳黎晗</t>
  </si>
  <si>
    <t>B107</t>
  </si>
  <si>
    <t>黄丹</t>
  </si>
  <si>
    <t>B039</t>
  </si>
  <si>
    <t>陈美华</t>
  </si>
  <si>
    <t>B168</t>
  </si>
  <si>
    <t>B125</t>
  </si>
  <si>
    <t>胡芝薇</t>
  </si>
  <si>
    <t>D039</t>
  </si>
  <si>
    <t>曾娟</t>
  </si>
  <si>
    <t>小学信息技术</t>
  </si>
  <si>
    <t>E039</t>
  </si>
  <si>
    <t>李忆归</t>
  </si>
  <si>
    <t>株洲市天元区2019年面向高校优秀应届毕业生招聘教师入围体检名单</t>
    <phoneticPr fontId="4" type="noConversion"/>
  </si>
  <si>
    <t>*20% 
 折合分</t>
    <phoneticPr fontId="4" type="noConversion"/>
  </si>
  <si>
    <t>*80% 
 折合分</t>
    <phoneticPr fontId="4" type="noConversion"/>
  </si>
  <si>
    <t>小学语文</t>
    <phoneticPr fontId="4" type="noConversion"/>
  </si>
  <si>
    <t>小学数学</t>
    <phoneticPr fontId="4" type="noConversion"/>
  </si>
  <si>
    <t>小学体育</t>
    <phoneticPr fontId="4" type="noConversion"/>
  </si>
  <si>
    <t>小学科学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</si>
</sst>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_);[Red]\(0\)"/>
    <numFmt numFmtId="178" formatCode="0.00_);[Red]\(0.00\)"/>
    <numFmt numFmtId="179" formatCode="0.00;[Red]0.00"/>
    <numFmt numFmtId="180" formatCode="0.000_);[Red]\(0.000\)"/>
  </numFmts>
  <fonts count="1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vertical="center"/>
    </xf>
    <xf numFmtId="178" fontId="1" fillId="0" borderId="0" xfId="2" applyNumberFormat="1" applyAlignment="1">
      <alignment horizontal="center" vertical="center"/>
    </xf>
    <xf numFmtId="177" fontId="1" fillId="0" borderId="0" xfId="2" applyNumberFormat="1">
      <alignment vertical="center"/>
    </xf>
    <xf numFmtId="0" fontId="1" fillId="0" borderId="0" xfId="2">
      <alignment vertical="center"/>
    </xf>
    <xf numFmtId="0" fontId="1" fillId="2" borderId="0" xfId="2" applyFill="1">
      <alignment vertical="center"/>
    </xf>
    <xf numFmtId="0" fontId="5" fillId="2" borderId="0" xfId="2" applyFont="1" applyFill="1">
      <alignment vertical="center"/>
    </xf>
    <xf numFmtId="0" fontId="7" fillId="2" borderId="2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8" fontId="7" fillId="0" borderId="2" xfId="2" applyNumberFormat="1" applyFont="1" applyBorder="1" applyAlignment="1">
      <alignment horizontal="center" vertical="center"/>
    </xf>
    <xf numFmtId="177" fontId="7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78" fontId="7" fillId="2" borderId="2" xfId="2" applyNumberFormat="1" applyFont="1" applyFill="1" applyBorder="1" applyAlignment="1">
      <alignment vertical="center"/>
    </xf>
    <xf numFmtId="177" fontId="7" fillId="2" borderId="2" xfId="2" applyNumberFormat="1" applyFont="1" applyFill="1" applyBorder="1" applyAlignment="1">
      <alignment horizontal="center" vertical="center"/>
    </xf>
    <xf numFmtId="178" fontId="7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 applyProtection="1">
      <alignment horizontal="center" vertical="center"/>
    </xf>
    <xf numFmtId="178" fontId="8" fillId="2" borderId="2" xfId="2" applyNumberFormat="1" applyFont="1" applyFill="1" applyBorder="1" applyAlignment="1" applyProtection="1">
      <alignment vertical="center"/>
    </xf>
    <xf numFmtId="177" fontId="8" fillId="2" borderId="2" xfId="2" applyNumberFormat="1" applyFont="1" applyFill="1" applyBorder="1" applyAlignment="1">
      <alignment horizontal="center" vertical="center"/>
    </xf>
    <xf numFmtId="178" fontId="8" fillId="2" borderId="2" xfId="2" applyNumberFormat="1" applyFont="1" applyFill="1" applyBorder="1" applyAlignment="1">
      <alignment vertical="center"/>
    </xf>
    <xf numFmtId="178" fontId="8" fillId="2" borderId="2" xfId="2" applyNumberFormat="1" applyFont="1" applyFill="1" applyBorder="1" applyAlignment="1">
      <alignment horizontal="center" vertical="center"/>
    </xf>
    <xf numFmtId="176" fontId="8" fillId="2" borderId="2" xfId="2" applyNumberFormat="1" applyFont="1" applyFill="1" applyBorder="1" applyAlignment="1">
      <alignment vertical="center"/>
    </xf>
    <xf numFmtId="179" fontId="8" fillId="2" borderId="2" xfId="2" applyNumberFormat="1" applyFont="1" applyFill="1" applyBorder="1" applyAlignment="1">
      <alignment vertical="center"/>
    </xf>
    <xf numFmtId="180" fontId="8" fillId="2" borderId="2" xfId="2" applyNumberFormat="1" applyFont="1" applyFill="1" applyBorder="1" applyAlignment="1">
      <alignment horizontal="center" vertical="center"/>
    </xf>
    <xf numFmtId="179" fontId="8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2" xfId="2" applyFont="1" applyFill="1" applyBorder="1" applyAlignment="1" applyProtection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7" fillId="2" borderId="2" xfId="2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19&#24180;&#25945;&#24072;&#25307;&#32856;/2019&#25307;&#32856;&#65288;&#27748;&#20854;&#25996;&#30005;&#33041;&#22791;&#20221;&#65289;/&#28246;&#21335;&#24072;&#22823;/&#38754;&#35797;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汇总表"/>
      <sheetName val="答辩成绩统分表"/>
      <sheetName val="上微型课成绩统分表"/>
    </sheetNames>
    <sheetDataSet>
      <sheetData sheetId="0"/>
      <sheetData sheetId="1"/>
      <sheetData sheetId="2">
        <row r="5">
          <cell r="C5" t="str">
            <v>B243</v>
          </cell>
          <cell r="D5" t="str">
            <v>董珊珊</v>
          </cell>
          <cell r="E5">
            <v>0</v>
          </cell>
        </row>
        <row r="6">
          <cell r="C6" t="str">
            <v>B081</v>
          </cell>
          <cell r="D6" t="str">
            <v>吴康</v>
          </cell>
          <cell r="E6">
            <v>82.36</v>
          </cell>
        </row>
        <row r="7">
          <cell r="C7" t="str">
            <v>B262</v>
          </cell>
          <cell r="D7" t="str">
            <v>陈子琪</v>
          </cell>
          <cell r="E7">
            <v>81.2</v>
          </cell>
        </row>
        <row r="8">
          <cell r="C8" t="str">
            <v>B051</v>
          </cell>
          <cell r="D8" t="str">
            <v>丁小钰</v>
          </cell>
          <cell r="E8">
            <v>85.82</v>
          </cell>
        </row>
        <row r="9">
          <cell r="C9" t="str">
            <v>B154</v>
          </cell>
          <cell r="D9" t="str">
            <v>谢卓林</v>
          </cell>
          <cell r="E9">
            <v>82</v>
          </cell>
        </row>
        <row r="10">
          <cell r="C10" t="str">
            <v>B116</v>
          </cell>
          <cell r="D10" t="str">
            <v>马晓丽</v>
          </cell>
          <cell r="E10">
            <v>84.26</v>
          </cell>
        </row>
        <row r="11">
          <cell r="C11" t="str">
            <v>B112</v>
          </cell>
          <cell r="D11" t="str">
            <v>韩玉</v>
          </cell>
          <cell r="E11">
            <v>81.5</v>
          </cell>
        </row>
        <row r="12">
          <cell r="C12" t="str">
            <v>B013</v>
          </cell>
          <cell r="D12" t="str">
            <v>周鑫</v>
          </cell>
          <cell r="E12">
            <v>80.78</v>
          </cell>
        </row>
        <row r="13">
          <cell r="C13" t="str">
            <v>B062</v>
          </cell>
          <cell r="D13" t="str">
            <v>黄带运</v>
          </cell>
          <cell r="E13">
            <v>84.7</v>
          </cell>
        </row>
        <row r="14">
          <cell r="C14" t="str">
            <v>B004</v>
          </cell>
          <cell r="D14" t="str">
            <v>张心如</v>
          </cell>
          <cell r="E14">
            <v>83.26</v>
          </cell>
        </row>
        <row r="15">
          <cell r="C15" t="str">
            <v>B107</v>
          </cell>
          <cell r="D15" t="str">
            <v>黄丹</v>
          </cell>
          <cell r="E15">
            <v>84.46</v>
          </cell>
        </row>
        <row r="16">
          <cell r="C16" t="str">
            <v>B253</v>
          </cell>
          <cell r="D16" t="str">
            <v>欧阳黎晗</v>
          </cell>
          <cell r="E16">
            <v>84.46</v>
          </cell>
        </row>
        <row r="17">
          <cell r="C17" t="str">
            <v>B125</v>
          </cell>
          <cell r="D17" t="str">
            <v>胡芝薇</v>
          </cell>
          <cell r="E17">
            <v>83.3</v>
          </cell>
        </row>
        <row r="18">
          <cell r="C18" t="str">
            <v>B168</v>
          </cell>
          <cell r="D18" t="str">
            <v>李颖</v>
          </cell>
          <cell r="E18">
            <v>83.8</v>
          </cell>
        </row>
        <row r="19">
          <cell r="C19" t="str">
            <v>B100</v>
          </cell>
          <cell r="D19" t="str">
            <v>张晶</v>
          </cell>
          <cell r="E19">
            <v>86.02</v>
          </cell>
        </row>
        <row r="20">
          <cell r="C20" t="str">
            <v>B039</v>
          </cell>
          <cell r="D20" t="str">
            <v>陈美华</v>
          </cell>
          <cell r="E20">
            <v>84.24</v>
          </cell>
        </row>
        <row r="21">
          <cell r="C21" t="str">
            <v>B015</v>
          </cell>
          <cell r="D21" t="str">
            <v>尚清丽</v>
          </cell>
          <cell r="E21">
            <v>80.099999999999994</v>
          </cell>
        </row>
        <row r="22">
          <cell r="C22" t="str">
            <v>B143</v>
          </cell>
          <cell r="D22" t="str">
            <v>于锦男</v>
          </cell>
          <cell r="E22">
            <v>83.88</v>
          </cell>
        </row>
        <row r="23">
          <cell r="C23" t="str">
            <v>B146</v>
          </cell>
          <cell r="D23" t="str">
            <v>牟正焰</v>
          </cell>
          <cell r="E23">
            <v>83.82</v>
          </cell>
        </row>
        <row r="24">
          <cell r="C24" t="str">
            <v>B205</v>
          </cell>
          <cell r="D24" t="str">
            <v>陈佳慧</v>
          </cell>
          <cell r="E24">
            <v>79.2</v>
          </cell>
        </row>
        <row r="25">
          <cell r="C25" t="str">
            <v>B255</v>
          </cell>
          <cell r="D25" t="str">
            <v>王璨</v>
          </cell>
          <cell r="E25">
            <v>81.5</v>
          </cell>
        </row>
        <row r="26">
          <cell r="C26" t="str">
            <v>B011</v>
          </cell>
          <cell r="D26" t="str">
            <v>吴娟</v>
          </cell>
          <cell r="E26">
            <v>81.42</v>
          </cell>
        </row>
        <row r="27">
          <cell r="C27" t="str">
            <v>B180</v>
          </cell>
          <cell r="D27" t="str">
            <v>周媛媛</v>
          </cell>
          <cell r="E27">
            <v>81.66</v>
          </cell>
        </row>
        <row r="28">
          <cell r="C28" t="str">
            <v>B252</v>
          </cell>
          <cell r="D28" t="str">
            <v>颜永芳</v>
          </cell>
          <cell r="E28">
            <v>79.459999999999994</v>
          </cell>
        </row>
        <row r="29">
          <cell r="C29" t="str">
            <v>B245</v>
          </cell>
          <cell r="D29" t="str">
            <v>刘佳丽</v>
          </cell>
          <cell r="E29">
            <v>79.22</v>
          </cell>
        </row>
        <row r="30">
          <cell r="C30" t="str">
            <v>B188</v>
          </cell>
          <cell r="D30" t="str">
            <v>王晓伦</v>
          </cell>
          <cell r="E30">
            <v>84.46</v>
          </cell>
        </row>
        <row r="31">
          <cell r="C31" t="str">
            <v>B199</v>
          </cell>
          <cell r="D31" t="str">
            <v>刘倩</v>
          </cell>
          <cell r="E31">
            <v>82.16</v>
          </cell>
        </row>
        <row r="32">
          <cell r="C32" t="str">
            <v>B080</v>
          </cell>
          <cell r="D32" t="str">
            <v>何湘琼</v>
          </cell>
          <cell r="E32">
            <v>82.5</v>
          </cell>
        </row>
        <row r="33">
          <cell r="C33" t="str">
            <v>B195</v>
          </cell>
          <cell r="D33" t="str">
            <v>李香</v>
          </cell>
          <cell r="E33">
            <v>80.400000000000006</v>
          </cell>
        </row>
        <row r="34">
          <cell r="C34" t="str">
            <v>B232</v>
          </cell>
          <cell r="D34" t="str">
            <v>罗文广</v>
          </cell>
          <cell r="E34">
            <v>86.46</v>
          </cell>
        </row>
        <row r="35">
          <cell r="C35" t="str">
            <v>B111</v>
          </cell>
          <cell r="D35" t="str">
            <v>陶珏</v>
          </cell>
          <cell r="E35">
            <v>83.42</v>
          </cell>
        </row>
        <row r="36">
          <cell r="C36" t="str">
            <v>B014</v>
          </cell>
          <cell r="D36" t="str">
            <v>李璇</v>
          </cell>
          <cell r="E36">
            <v>83.68</v>
          </cell>
        </row>
        <row r="37">
          <cell r="C37" t="str">
            <v>B139</v>
          </cell>
          <cell r="D37" t="str">
            <v>周旺</v>
          </cell>
          <cell r="E37">
            <v>88.06</v>
          </cell>
        </row>
        <row r="38">
          <cell r="C38" t="str">
            <v>B211</v>
          </cell>
          <cell r="D38" t="str">
            <v>黄涛</v>
          </cell>
          <cell r="E38">
            <v>86.6</v>
          </cell>
        </row>
        <row r="39">
          <cell r="C39" t="str">
            <v>B161</v>
          </cell>
          <cell r="D39" t="str">
            <v>程纯</v>
          </cell>
          <cell r="E39">
            <v>80.56</v>
          </cell>
        </row>
        <row r="40">
          <cell r="C40" t="str">
            <v>B192</v>
          </cell>
          <cell r="D40" t="str">
            <v>廖双媚</v>
          </cell>
          <cell r="E40">
            <v>83.98</v>
          </cell>
        </row>
        <row r="41">
          <cell r="C41" t="str">
            <v>B131</v>
          </cell>
          <cell r="D41" t="str">
            <v>谭碧林</v>
          </cell>
          <cell r="E41">
            <v>86.2</v>
          </cell>
        </row>
        <row r="42">
          <cell r="C42" t="str">
            <v>B197</v>
          </cell>
          <cell r="D42" t="str">
            <v>刘婷玉</v>
          </cell>
          <cell r="E42">
            <v>81.36</v>
          </cell>
        </row>
        <row r="43">
          <cell r="C43" t="str">
            <v>B219</v>
          </cell>
          <cell r="D43" t="str">
            <v>康帅帷</v>
          </cell>
          <cell r="E43">
            <v>84.98</v>
          </cell>
        </row>
        <row r="44">
          <cell r="C44" t="str">
            <v>B148</v>
          </cell>
          <cell r="D44" t="str">
            <v>彭琪</v>
          </cell>
          <cell r="E44">
            <v>83.94</v>
          </cell>
        </row>
        <row r="45">
          <cell r="C45" t="str">
            <v>B017</v>
          </cell>
          <cell r="D45" t="str">
            <v>雷萍</v>
          </cell>
          <cell r="E45">
            <v>85.4</v>
          </cell>
        </row>
        <row r="46">
          <cell r="C46" t="str">
            <v>B178</v>
          </cell>
          <cell r="D46" t="str">
            <v>王艺</v>
          </cell>
          <cell r="E46">
            <v>85.12</v>
          </cell>
        </row>
        <row r="47">
          <cell r="C47" t="str">
            <v>B096</v>
          </cell>
          <cell r="D47" t="str">
            <v>石巧莲</v>
          </cell>
          <cell r="E47">
            <v>84.58</v>
          </cell>
        </row>
        <row r="48">
          <cell r="C48" t="str">
            <v>B098</v>
          </cell>
          <cell r="D48" t="str">
            <v>邓凯仔</v>
          </cell>
          <cell r="E48">
            <v>83.78</v>
          </cell>
        </row>
        <row r="49">
          <cell r="C49" t="str">
            <v>B187</v>
          </cell>
          <cell r="D49" t="str">
            <v>陈思思</v>
          </cell>
          <cell r="E49">
            <v>83.16</v>
          </cell>
        </row>
        <row r="50">
          <cell r="C50" t="str">
            <v>B129</v>
          </cell>
          <cell r="D50" t="str">
            <v>汪鑫垚</v>
          </cell>
          <cell r="E50">
            <v>80.760000000000005</v>
          </cell>
        </row>
        <row r="51">
          <cell r="C51" t="str">
            <v>B043</v>
          </cell>
          <cell r="D51" t="str">
            <v>周鹏程</v>
          </cell>
          <cell r="E51">
            <v>85.62</v>
          </cell>
        </row>
        <row r="52">
          <cell r="C52" t="str">
            <v>B049</v>
          </cell>
          <cell r="D52" t="str">
            <v>叶龙宇</v>
          </cell>
          <cell r="E52">
            <v>80.099999999999994</v>
          </cell>
        </row>
        <row r="53">
          <cell r="C53" t="str">
            <v>B159</v>
          </cell>
          <cell r="D53" t="str">
            <v>黄欢</v>
          </cell>
          <cell r="E53">
            <v>82.46</v>
          </cell>
        </row>
        <row r="54">
          <cell r="C54" t="str">
            <v>B031</v>
          </cell>
          <cell r="D54" t="str">
            <v>岳丽爽</v>
          </cell>
          <cell r="E54">
            <v>83.84</v>
          </cell>
        </row>
        <row r="55">
          <cell r="C55" t="str">
            <v>B048</v>
          </cell>
          <cell r="D55" t="str">
            <v>谭丽娜</v>
          </cell>
          <cell r="E55">
            <v>80.819999999999993</v>
          </cell>
        </row>
        <row r="56">
          <cell r="C56" t="str">
            <v>B118</v>
          </cell>
          <cell r="D56" t="str">
            <v>周书凝</v>
          </cell>
          <cell r="E56">
            <v>80.2</v>
          </cell>
        </row>
        <row r="57">
          <cell r="C57" t="str">
            <v>B025</v>
          </cell>
          <cell r="D57" t="str">
            <v>谢多</v>
          </cell>
          <cell r="E57">
            <v>86.76</v>
          </cell>
        </row>
        <row r="58">
          <cell r="C58" t="str">
            <v>B099</v>
          </cell>
          <cell r="D58" t="str">
            <v>易甜琳</v>
          </cell>
          <cell r="E58">
            <v>83.66</v>
          </cell>
        </row>
        <row r="59">
          <cell r="C59" t="str">
            <v>B155</v>
          </cell>
          <cell r="D59" t="str">
            <v>肖奕媛</v>
          </cell>
          <cell r="E59">
            <v>82.78</v>
          </cell>
        </row>
        <row r="60">
          <cell r="C60" t="str">
            <v>B038</v>
          </cell>
          <cell r="D60" t="str">
            <v>邓晓露</v>
          </cell>
          <cell r="E60">
            <v>82.64</v>
          </cell>
        </row>
        <row r="61">
          <cell r="C61" t="str">
            <v>B034</v>
          </cell>
          <cell r="D61" t="str">
            <v>胡鏻匀</v>
          </cell>
          <cell r="E61">
            <v>79</v>
          </cell>
        </row>
        <row r="62">
          <cell r="C62" t="str">
            <v>B028</v>
          </cell>
          <cell r="D62" t="str">
            <v>张若璇</v>
          </cell>
          <cell r="E62">
            <v>84.4</v>
          </cell>
        </row>
        <row r="63">
          <cell r="C63" t="str">
            <v>B047</v>
          </cell>
          <cell r="D63" t="str">
            <v>凌欢</v>
          </cell>
          <cell r="E63">
            <v>81.78</v>
          </cell>
        </row>
        <row r="64">
          <cell r="C64" t="str">
            <v>B158</v>
          </cell>
          <cell r="D64" t="str">
            <v>杨蒙</v>
          </cell>
          <cell r="E64">
            <v>83.2</v>
          </cell>
        </row>
        <row r="65">
          <cell r="C65" t="str">
            <v>B020</v>
          </cell>
          <cell r="D65" t="str">
            <v>刘聪</v>
          </cell>
          <cell r="E65">
            <v>81.239999999999995</v>
          </cell>
        </row>
        <row r="66">
          <cell r="C66" t="str">
            <v>B119</v>
          </cell>
          <cell r="D66" t="str">
            <v>胡雅婷</v>
          </cell>
          <cell r="E66">
            <v>84.02</v>
          </cell>
        </row>
        <row r="67">
          <cell r="C67" t="str">
            <v>B029</v>
          </cell>
          <cell r="D67" t="str">
            <v>王菁</v>
          </cell>
          <cell r="E67">
            <v>85.32</v>
          </cell>
        </row>
        <row r="68">
          <cell r="C68" t="str">
            <v>B073</v>
          </cell>
          <cell r="D68" t="str">
            <v>梁松梧</v>
          </cell>
          <cell r="E68">
            <v>78.7</v>
          </cell>
        </row>
        <row r="69">
          <cell r="C69" t="str">
            <v>B053</v>
          </cell>
          <cell r="D69" t="str">
            <v>彭花</v>
          </cell>
          <cell r="E69">
            <v>83.78</v>
          </cell>
        </row>
        <row r="70">
          <cell r="C70" t="str">
            <v>B105</v>
          </cell>
          <cell r="D70" t="str">
            <v>池叮</v>
          </cell>
          <cell r="E70">
            <v>83.66</v>
          </cell>
        </row>
        <row r="71">
          <cell r="C71" t="str">
            <v>B172</v>
          </cell>
          <cell r="D71" t="str">
            <v>刘洋</v>
          </cell>
          <cell r="E71">
            <v>82.22</v>
          </cell>
        </row>
        <row r="72">
          <cell r="C72" t="str">
            <v>B200</v>
          </cell>
          <cell r="D72" t="str">
            <v>李捷</v>
          </cell>
          <cell r="E72">
            <v>80.44</v>
          </cell>
        </row>
        <row r="73">
          <cell r="C73" t="str">
            <v>B044</v>
          </cell>
          <cell r="D73" t="str">
            <v>段维维</v>
          </cell>
          <cell r="E73">
            <v>78.7</v>
          </cell>
        </row>
        <row r="74">
          <cell r="C74" t="str">
            <v>B063</v>
          </cell>
          <cell r="D74" t="str">
            <v>黄选锐</v>
          </cell>
          <cell r="E74">
            <v>80.3</v>
          </cell>
        </row>
        <row r="75">
          <cell r="C75" t="str">
            <v>B164</v>
          </cell>
          <cell r="D75" t="str">
            <v>严嘉奇</v>
          </cell>
          <cell r="E75">
            <v>83.6</v>
          </cell>
        </row>
        <row r="76">
          <cell r="C76" t="str">
            <v>B191</v>
          </cell>
          <cell r="D76" t="str">
            <v>向玉林</v>
          </cell>
          <cell r="E76">
            <v>80.34</v>
          </cell>
        </row>
        <row r="77">
          <cell r="C77" t="str">
            <v>B260</v>
          </cell>
          <cell r="D77" t="str">
            <v>肖俊红</v>
          </cell>
          <cell r="E77">
            <v>80.7</v>
          </cell>
        </row>
        <row r="78">
          <cell r="C78" t="str">
            <v>B206</v>
          </cell>
          <cell r="D78" t="str">
            <v>周雅娜</v>
          </cell>
          <cell r="E78">
            <v>83.6</v>
          </cell>
        </row>
        <row r="79">
          <cell r="C79" t="str">
            <v>B237</v>
          </cell>
          <cell r="D79" t="str">
            <v>欧瑶瑶</v>
          </cell>
          <cell r="E79">
            <v>81.5</v>
          </cell>
        </row>
        <row r="80">
          <cell r="C80" t="str">
            <v>B009</v>
          </cell>
          <cell r="D80" t="str">
            <v>刘平云</v>
          </cell>
          <cell r="E80">
            <v>87.22</v>
          </cell>
        </row>
        <row r="81">
          <cell r="C81" t="str">
            <v>B228</v>
          </cell>
          <cell r="D81" t="str">
            <v>吴洲</v>
          </cell>
          <cell r="E81">
            <v>83.6</v>
          </cell>
        </row>
        <row r="82">
          <cell r="C82" t="str">
            <v>B127</v>
          </cell>
          <cell r="D82" t="str">
            <v>徐丝雨</v>
          </cell>
          <cell r="E82">
            <v>78.099999999999994</v>
          </cell>
        </row>
        <row r="83">
          <cell r="C83" t="str">
            <v>B242</v>
          </cell>
          <cell r="D83" t="str">
            <v>殷紫薇</v>
          </cell>
          <cell r="E83">
            <v>80.28</v>
          </cell>
        </row>
        <row r="84">
          <cell r="C84" t="str">
            <v>B153</v>
          </cell>
          <cell r="D84" t="str">
            <v>郭文璟</v>
          </cell>
          <cell r="E84">
            <v>79.12</v>
          </cell>
        </row>
        <row r="85">
          <cell r="C85" t="str">
            <v>B042</v>
          </cell>
          <cell r="D85" t="str">
            <v>李家仪</v>
          </cell>
          <cell r="E85">
            <v>78.760000000000005</v>
          </cell>
        </row>
        <row r="86">
          <cell r="C86" t="str">
            <v>B182</v>
          </cell>
          <cell r="D86" t="str">
            <v>张莹玉</v>
          </cell>
          <cell r="E86">
            <v>84.94</v>
          </cell>
        </row>
        <row r="87">
          <cell r="C87" t="str">
            <v>B113</v>
          </cell>
          <cell r="D87" t="str">
            <v>李佳佳</v>
          </cell>
          <cell r="E87">
            <v>78.5</v>
          </cell>
        </row>
        <row r="88">
          <cell r="C88" t="str">
            <v>B002</v>
          </cell>
          <cell r="D88" t="str">
            <v>莫异钰</v>
          </cell>
          <cell r="E88">
            <v>80.88</v>
          </cell>
        </row>
        <row r="89">
          <cell r="C89" t="str">
            <v>B123</v>
          </cell>
          <cell r="D89" t="str">
            <v>蒋颖</v>
          </cell>
          <cell r="E89">
            <v>88.22</v>
          </cell>
        </row>
        <row r="90">
          <cell r="C90" t="str">
            <v>B071</v>
          </cell>
          <cell r="D90" t="str">
            <v>颜虹冰</v>
          </cell>
          <cell r="E90">
            <v>78.88</v>
          </cell>
        </row>
        <row r="91">
          <cell r="C91" t="str">
            <v>B165</v>
          </cell>
          <cell r="D91" t="str">
            <v>宁聚星</v>
          </cell>
          <cell r="E91">
            <v>87.6</v>
          </cell>
        </row>
        <row r="92">
          <cell r="C92" t="str">
            <v>B070</v>
          </cell>
          <cell r="D92" t="str">
            <v>赵悦</v>
          </cell>
          <cell r="E92">
            <v>76.599999999999994</v>
          </cell>
        </row>
        <row r="93">
          <cell r="C93" t="str">
            <v>B152</v>
          </cell>
          <cell r="D93" t="str">
            <v>胡静</v>
          </cell>
          <cell r="E93">
            <v>83.8</v>
          </cell>
        </row>
        <row r="94">
          <cell r="C94" t="str">
            <v>B010</v>
          </cell>
          <cell r="D94" t="str">
            <v>黄悦琴</v>
          </cell>
          <cell r="E94">
            <v>79.760000000000005</v>
          </cell>
        </row>
        <row r="95">
          <cell r="C95" t="str">
            <v>B022</v>
          </cell>
          <cell r="D95" t="str">
            <v>余聪</v>
          </cell>
          <cell r="E95">
            <v>82.38</v>
          </cell>
        </row>
        <row r="96">
          <cell r="C96" t="str">
            <v>B035</v>
          </cell>
          <cell r="D96" t="str">
            <v>张晶净</v>
          </cell>
          <cell r="E96">
            <v>88.52</v>
          </cell>
        </row>
        <row r="97">
          <cell r="C97" t="str">
            <v>B117</v>
          </cell>
          <cell r="D97" t="str">
            <v>刘懿嫔</v>
          </cell>
          <cell r="E97">
            <v>74.459999999999994</v>
          </cell>
        </row>
        <row r="98">
          <cell r="C98" t="str">
            <v>B082</v>
          </cell>
          <cell r="D98" t="str">
            <v>匡菲</v>
          </cell>
          <cell r="E98">
            <v>78.2</v>
          </cell>
        </row>
        <row r="99">
          <cell r="C99" t="str">
            <v>B026</v>
          </cell>
          <cell r="D99" t="str">
            <v>陈雅琴</v>
          </cell>
          <cell r="E99">
            <v>78.06</v>
          </cell>
        </row>
        <row r="100">
          <cell r="C100" t="str">
            <v>B235</v>
          </cell>
          <cell r="D100" t="str">
            <v>张英</v>
          </cell>
          <cell r="E100">
            <v>81.8</v>
          </cell>
        </row>
        <row r="101">
          <cell r="C101" t="str">
            <v>B151</v>
          </cell>
          <cell r="D101" t="str">
            <v>吴鸿伶</v>
          </cell>
          <cell r="E101">
            <v>85.1</v>
          </cell>
        </row>
        <row r="102">
          <cell r="C102" t="str">
            <v>B256</v>
          </cell>
          <cell r="D102" t="str">
            <v>宋钰珊</v>
          </cell>
          <cell r="E102">
            <v>79</v>
          </cell>
        </row>
        <row r="103">
          <cell r="C103" t="e">
            <v>#N/A</v>
          </cell>
          <cell r="D103" t="e">
            <v>#N/A</v>
          </cell>
          <cell r="E103">
            <v>0</v>
          </cell>
        </row>
        <row r="104">
          <cell r="C104" t="str">
            <v>B261</v>
          </cell>
          <cell r="D104" t="str">
            <v>范佳佳</v>
          </cell>
          <cell r="E104">
            <v>82.24</v>
          </cell>
        </row>
        <row r="105">
          <cell r="C105" t="str">
            <v>B140</v>
          </cell>
          <cell r="D105" t="str">
            <v>马丽慧</v>
          </cell>
          <cell r="E105">
            <v>77.2</v>
          </cell>
        </row>
        <row r="106">
          <cell r="C106" t="str">
            <v>B202</v>
          </cell>
          <cell r="D106" t="str">
            <v>楚伊珺</v>
          </cell>
          <cell r="E106">
            <v>85.14</v>
          </cell>
        </row>
        <row r="107">
          <cell r="C107" t="str">
            <v>B064</v>
          </cell>
          <cell r="D107" t="str">
            <v>谭艳青</v>
          </cell>
          <cell r="E107">
            <v>86.32</v>
          </cell>
        </row>
        <row r="108">
          <cell r="C108" t="str">
            <v>B141</v>
          </cell>
          <cell r="D108" t="str">
            <v>彭汝佳</v>
          </cell>
          <cell r="E108">
            <v>77.42</v>
          </cell>
        </row>
        <row r="109">
          <cell r="C109" t="str">
            <v>B006</v>
          </cell>
          <cell r="D109" t="str">
            <v>付敏</v>
          </cell>
          <cell r="E109">
            <v>78.680000000000007</v>
          </cell>
        </row>
        <row r="110">
          <cell r="C110" t="str">
            <v>B132</v>
          </cell>
          <cell r="D110" t="str">
            <v>孙倩</v>
          </cell>
          <cell r="E110">
            <v>76.599999999999994</v>
          </cell>
        </row>
        <row r="111">
          <cell r="C111" t="str">
            <v>B224</v>
          </cell>
          <cell r="D111" t="str">
            <v>周琦</v>
          </cell>
          <cell r="E111">
            <v>82.26</v>
          </cell>
        </row>
        <row r="112">
          <cell r="C112" t="str">
            <v>B001</v>
          </cell>
          <cell r="D112" t="str">
            <v>伍诗韵</v>
          </cell>
          <cell r="E112">
            <v>84.32</v>
          </cell>
        </row>
        <row r="113">
          <cell r="C113" t="str">
            <v>B185</v>
          </cell>
          <cell r="D113" t="str">
            <v>李盛子</v>
          </cell>
          <cell r="E113">
            <v>79.400000000000006</v>
          </cell>
        </row>
        <row r="114">
          <cell r="C114" t="str">
            <v>B087</v>
          </cell>
          <cell r="D114" t="str">
            <v>杨芳</v>
          </cell>
          <cell r="E114">
            <v>81.44</v>
          </cell>
        </row>
        <row r="115">
          <cell r="C115" t="str">
            <v>B060</v>
          </cell>
          <cell r="D115" t="str">
            <v>谭枫</v>
          </cell>
          <cell r="E115">
            <v>84.92</v>
          </cell>
        </row>
        <row r="116">
          <cell r="C116" t="str">
            <v>B250</v>
          </cell>
          <cell r="D116" t="str">
            <v>吴芳</v>
          </cell>
          <cell r="E116">
            <v>87.6</v>
          </cell>
        </row>
        <row r="117">
          <cell r="C117" t="str">
            <v>B093</v>
          </cell>
          <cell r="D117" t="str">
            <v>陶慧芳</v>
          </cell>
          <cell r="E117">
            <v>81.319999999999993</v>
          </cell>
        </row>
        <row r="118">
          <cell r="C118" t="str">
            <v>B156</v>
          </cell>
          <cell r="D118" t="str">
            <v>谭芳芳</v>
          </cell>
          <cell r="E118">
            <v>77.040000000000006</v>
          </cell>
        </row>
        <row r="119">
          <cell r="C119" t="str">
            <v>B247</v>
          </cell>
          <cell r="D119" t="str">
            <v>石艳萍</v>
          </cell>
          <cell r="E119">
            <v>84.32</v>
          </cell>
        </row>
        <row r="120">
          <cell r="C120" t="str">
            <v>B144</v>
          </cell>
          <cell r="D120" t="str">
            <v>周垠</v>
          </cell>
          <cell r="E120">
            <v>79</v>
          </cell>
        </row>
        <row r="121">
          <cell r="C121" t="str">
            <v>B181</v>
          </cell>
          <cell r="D121" t="str">
            <v>张君弟</v>
          </cell>
          <cell r="E121">
            <v>83.16</v>
          </cell>
        </row>
        <row r="122">
          <cell r="C122" t="str">
            <v>B018</v>
          </cell>
          <cell r="D122" t="str">
            <v>彭玉杰</v>
          </cell>
          <cell r="E122">
            <v>79.239999999999995</v>
          </cell>
        </row>
        <row r="123">
          <cell r="C123" t="str">
            <v>B214</v>
          </cell>
          <cell r="D123" t="str">
            <v>向妍卉</v>
          </cell>
          <cell r="E123">
            <v>82.98</v>
          </cell>
        </row>
        <row r="124">
          <cell r="C124" t="str">
            <v>B134</v>
          </cell>
          <cell r="D124" t="str">
            <v>谭素</v>
          </cell>
          <cell r="E124">
            <v>75.86</v>
          </cell>
        </row>
        <row r="125">
          <cell r="C125" t="str">
            <v>B225</v>
          </cell>
          <cell r="D125" t="str">
            <v>邓慧豪</v>
          </cell>
          <cell r="E125">
            <v>82.32</v>
          </cell>
        </row>
        <row r="126">
          <cell r="C126" t="str">
            <v>B163</v>
          </cell>
          <cell r="D126" t="str">
            <v>许佩雄</v>
          </cell>
          <cell r="E126">
            <v>81.86</v>
          </cell>
        </row>
        <row r="127">
          <cell r="C127" t="str">
            <v>B036</v>
          </cell>
          <cell r="D127" t="str">
            <v>谢舒捷</v>
          </cell>
          <cell r="E127">
            <v>80.599999999999994</v>
          </cell>
        </row>
        <row r="128">
          <cell r="C128" t="str">
            <v>B106</v>
          </cell>
          <cell r="D128" t="str">
            <v>马莲子</v>
          </cell>
          <cell r="E128">
            <v>82.06</v>
          </cell>
        </row>
        <row r="129">
          <cell r="C129" t="str">
            <v>B058</v>
          </cell>
          <cell r="D129" t="str">
            <v>尹娟</v>
          </cell>
          <cell r="E129">
            <v>83.62</v>
          </cell>
        </row>
        <row r="130">
          <cell r="C130" t="str">
            <v>B216</v>
          </cell>
          <cell r="D130" t="str">
            <v>苏宁</v>
          </cell>
          <cell r="E130">
            <v>85</v>
          </cell>
        </row>
        <row r="131">
          <cell r="C131" t="str">
            <v>B095</v>
          </cell>
          <cell r="D131" t="str">
            <v>王帅兰</v>
          </cell>
          <cell r="E131">
            <v>77.400000000000006</v>
          </cell>
        </row>
        <row r="132">
          <cell r="C132" t="str">
            <v>B068</v>
          </cell>
          <cell r="D132" t="str">
            <v>杨智迎</v>
          </cell>
          <cell r="E132">
            <v>81.42</v>
          </cell>
        </row>
        <row r="133">
          <cell r="C133" t="str">
            <v>B160</v>
          </cell>
          <cell r="D133" t="str">
            <v>陈文婕</v>
          </cell>
          <cell r="E133">
            <v>85.48</v>
          </cell>
        </row>
        <row r="134">
          <cell r="C134" t="str">
            <v>B230</v>
          </cell>
          <cell r="D134" t="str">
            <v>李颖</v>
          </cell>
          <cell r="E134">
            <v>82.2</v>
          </cell>
        </row>
        <row r="135">
          <cell r="C135" t="str">
            <v>B056</v>
          </cell>
          <cell r="D135" t="str">
            <v>曾舸</v>
          </cell>
          <cell r="E135">
            <v>82.46</v>
          </cell>
        </row>
        <row r="136">
          <cell r="C136" t="str">
            <v>B128</v>
          </cell>
          <cell r="D136" t="str">
            <v>甘露</v>
          </cell>
          <cell r="E136">
            <v>81.88</v>
          </cell>
        </row>
        <row r="137">
          <cell r="C137" t="str">
            <v>B193</v>
          </cell>
          <cell r="D137" t="str">
            <v>胡娟</v>
          </cell>
          <cell r="E137">
            <v>82.46</v>
          </cell>
        </row>
        <row r="138">
          <cell r="C138" t="str">
            <v>B089</v>
          </cell>
          <cell r="D138" t="str">
            <v>刘银</v>
          </cell>
          <cell r="E138">
            <v>81.680000000000007</v>
          </cell>
        </row>
        <row r="139">
          <cell r="C139" t="str">
            <v>B057</v>
          </cell>
          <cell r="D139" t="str">
            <v>黄灵</v>
          </cell>
          <cell r="E139">
            <v>79.72</v>
          </cell>
        </row>
        <row r="140">
          <cell r="C140" t="str">
            <v>B052</v>
          </cell>
          <cell r="D140" t="str">
            <v>蔡清</v>
          </cell>
          <cell r="E140">
            <v>78.3</v>
          </cell>
        </row>
        <row r="141">
          <cell r="C141" t="str">
            <v>B061</v>
          </cell>
          <cell r="D141" t="str">
            <v>柳容洲</v>
          </cell>
          <cell r="E141">
            <v>78.58</v>
          </cell>
        </row>
        <row r="142">
          <cell r="C142" t="str">
            <v>B236</v>
          </cell>
          <cell r="D142" t="str">
            <v>周潇潇</v>
          </cell>
          <cell r="E142">
            <v>82.56</v>
          </cell>
        </row>
        <row r="143">
          <cell r="C143" t="str">
            <v>B005</v>
          </cell>
          <cell r="D143" t="str">
            <v>王牧云</v>
          </cell>
          <cell r="E143">
            <v>83.04</v>
          </cell>
        </row>
        <row r="144">
          <cell r="C144" t="str">
            <v>B150</v>
          </cell>
          <cell r="D144" t="str">
            <v>王鹏飞</v>
          </cell>
          <cell r="E144">
            <v>82.14</v>
          </cell>
        </row>
        <row r="145">
          <cell r="C145" t="str">
            <v>B072</v>
          </cell>
          <cell r="D145" t="str">
            <v>刘思</v>
          </cell>
          <cell r="E145">
            <v>82.48</v>
          </cell>
        </row>
        <row r="146">
          <cell r="C146" t="str">
            <v>B175</v>
          </cell>
          <cell r="D146" t="str">
            <v>谈舒萍</v>
          </cell>
          <cell r="E146">
            <v>83.6</v>
          </cell>
        </row>
        <row r="147">
          <cell r="C147" t="str">
            <v>B003</v>
          </cell>
          <cell r="D147" t="str">
            <v>刘兰鑫</v>
          </cell>
          <cell r="E147">
            <v>79.48</v>
          </cell>
        </row>
        <row r="148">
          <cell r="C148" t="str">
            <v>B126</v>
          </cell>
          <cell r="D148" t="str">
            <v>彭湘</v>
          </cell>
          <cell r="E148">
            <v>80.48</v>
          </cell>
        </row>
        <row r="149">
          <cell r="C149" t="str">
            <v>B032</v>
          </cell>
          <cell r="D149" t="str">
            <v>潘桶清</v>
          </cell>
          <cell r="E149">
            <v>79.7</v>
          </cell>
        </row>
        <row r="150">
          <cell r="C150" t="str">
            <v>B176</v>
          </cell>
          <cell r="D150" t="str">
            <v>周扬</v>
          </cell>
          <cell r="E150">
            <v>82.64</v>
          </cell>
        </row>
        <row r="151">
          <cell r="C151" t="str">
            <v>B201</v>
          </cell>
          <cell r="D151" t="str">
            <v>夏君</v>
          </cell>
          <cell r="E151">
            <v>84.52</v>
          </cell>
        </row>
        <row r="152">
          <cell r="C152" t="str">
            <v>B045</v>
          </cell>
          <cell r="D152" t="str">
            <v>马妮</v>
          </cell>
          <cell r="E152">
            <v>85.52</v>
          </cell>
        </row>
        <row r="153">
          <cell r="C153" t="str">
            <v>B085</v>
          </cell>
          <cell r="D153" t="str">
            <v>伍淑琴</v>
          </cell>
          <cell r="E153">
            <v>80.319999999999993</v>
          </cell>
        </row>
        <row r="154">
          <cell r="C154" t="str">
            <v>B027</v>
          </cell>
          <cell r="D154" t="str">
            <v>曹绮</v>
          </cell>
          <cell r="E154">
            <v>79.2</v>
          </cell>
        </row>
        <row r="155">
          <cell r="C155" t="str">
            <v>B239</v>
          </cell>
          <cell r="D155" t="str">
            <v>陈思婷</v>
          </cell>
          <cell r="E155">
            <v>81.680000000000007</v>
          </cell>
        </row>
        <row r="156">
          <cell r="C156" t="str">
            <v>B055</v>
          </cell>
          <cell r="D156" t="str">
            <v>孟丹妮</v>
          </cell>
          <cell r="E156">
            <v>82.02</v>
          </cell>
        </row>
        <row r="157">
          <cell r="C157" t="str">
            <v>B091</v>
          </cell>
          <cell r="D157" t="str">
            <v>蔡胜男</v>
          </cell>
          <cell r="E157">
            <v>83.54</v>
          </cell>
        </row>
        <row r="158">
          <cell r="C158" t="str">
            <v>B021</v>
          </cell>
          <cell r="D158" t="str">
            <v>李日倩</v>
          </cell>
          <cell r="E158">
            <v>76.959999999999994</v>
          </cell>
        </row>
        <row r="159">
          <cell r="C159" t="str">
            <v>B007</v>
          </cell>
          <cell r="D159" t="str">
            <v>陈慧</v>
          </cell>
          <cell r="E159">
            <v>86.74</v>
          </cell>
        </row>
        <row r="160">
          <cell r="C160" t="str">
            <v>B166</v>
          </cell>
          <cell r="D160" t="str">
            <v>肖佳琪</v>
          </cell>
          <cell r="E160">
            <v>81.760000000000005</v>
          </cell>
        </row>
        <row r="161">
          <cell r="C161" t="str">
            <v>B050</v>
          </cell>
          <cell r="D161" t="str">
            <v>颜晓芬</v>
          </cell>
          <cell r="E161">
            <v>81.739999999999995</v>
          </cell>
        </row>
        <row r="162">
          <cell r="C162" t="str">
            <v>B030</v>
          </cell>
          <cell r="D162" t="str">
            <v>阳佩璋</v>
          </cell>
          <cell r="E162">
            <v>80.86</v>
          </cell>
        </row>
        <row r="163">
          <cell r="C163" t="str">
            <v>B041</v>
          </cell>
          <cell r="D163" t="str">
            <v>张湘玲</v>
          </cell>
          <cell r="E163">
            <v>77</v>
          </cell>
        </row>
        <row r="164">
          <cell r="C164" t="str">
            <v>B090</v>
          </cell>
          <cell r="D164" t="str">
            <v>程卓凡</v>
          </cell>
          <cell r="E164">
            <v>78.94</v>
          </cell>
        </row>
        <row r="165">
          <cell r="C165" t="e">
            <v>#N/A</v>
          </cell>
          <cell r="D165" t="e">
            <v>#N/A</v>
          </cell>
          <cell r="E165">
            <v>0</v>
          </cell>
        </row>
        <row r="166">
          <cell r="C166" t="e">
            <v>#N/A</v>
          </cell>
          <cell r="D166" t="e">
            <v>#N/A</v>
          </cell>
          <cell r="E166">
            <v>0</v>
          </cell>
        </row>
        <row r="167">
          <cell r="C167" t="str">
            <v>B101</v>
          </cell>
          <cell r="D167" t="str">
            <v>周自嫦</v>
          </cell>
          <cell r="E167">
            <v>85.66</v>
          </cell>
        </row>
        <row r="168">
          <cell r="C168" t="str">
            <v>B190</v>
          </cell>
          <cell r="D168" t="str">
            <v>何幸</v>
          </cell>
          <cell r="E168">
            <v>86.58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workbookViewId="0">
      <pane xSplit="3" ySplit="3" topLeftCell="D122" activePane="bottomRight" state="frozen"/>
      <selection pane="topRight"/>
      <selection pane="bottomLeft"/>
      <selection pane="bottomRight" activeCell="G133" sqref="G133"/>
    </sheetView>
  </sheetViews>
  <sheetFormatPr defaultColWidth="9" defaultRowHeight="13.5"/>
  <cols>
    <col min="1" max="1" width="11" style="5" customWidth="1"/>
    <col min="2" max="2" width="7.375" style="1" customWidth="1"/>
    <col min="3" max="3" width="8.5" style="1" customWidth="1"/>
    <col min="4" max="4" width="5.125" style="1" customWidth="1"/>
    <col min="5" max="5" width="6.875" style="1" customWidth="1"/>
    <col min="6" max="6" width="7.625" style="1" customWidth="1"/>
    <col min="7" max="7" width="7.875" style="2" customWidth="1"/>
    <col min="8" max="8" width="8.25" style="2" customWidth="1"/>
    <col min="9" max="9" width="7.75" style="3" customWidth="1"/>
    <col min="10" max="10" width="6.5" style="4" customWidth="1"/>
    <col min="11" max="11" width="6.375" style="1" customWidth="1"/>
    <col min="12" max="219" width="9" style="5"/>
    <col min="220" max="220" width="8.125" style="5" customWidth="1"/>
    <col min="221" max="221" width="9.5" style="5" customWidth="1"/>
    <col min="222" max="222" width="9.875" style="5" customWidth="1"/>
    <col min="223" max="223" width="6.875" style="5" customWidth="1"/>
    <col min="224" max="224" width="7.625" style="5" customWidth="1"/>
    <col min="225" max="225" width="7.875" style="5" customWidth="1"/>
    <col min="226" max="226" width="8.25" style="5" customWidth="1"/>
    <col min="227" max="227" width="7.75" style="5" customWidth="1"/>
    <col min="228" max="228" width="6.875" style="5" customWidth="1"/>
    <col min="229" max="229" width="8.75" style="5" customWidth="1"/>
    <col min="230" max="475" width="9" style="5"/>
    <col min="476" max="476" width="8.125" style="5" customWidth="1"/>
    <col min="477" max="477" width="9.5" style="5" customWidth="1"/>
    <col min="478" max="478" width="9.875" style="5" customWidth="1"/>
    <col min="479" max="479" width="6.875" style="5" customWidth="1"/>
    <col min="480" max="480" width="7.625" style="5" customWidth="1"/>
    <col min="481" max="481" width="7.875" style="5" customWidth="1"/>
    <col min="482" max="482" width="8.25" style="5" customWidth="1"/>
    <col min="483" max="483" width="7.75" style="5" customWidth="1"/>
    <col min="484" max="484" width="6.875" style="5" customWidth="1"/>
    <col min="485" max="485" width="8.75" style="5" customWidth="1"/>
    <col min="486" max="731" width="9" style="5"/>
    <col min="732" max="732" width="8.125" style="5" customWidth="1"/>
    <col min="733" max="733" width="9.5" style="5" customWidth="1"/>
    <col min="734" max="734" width="9.875" style="5" customWidth="1"/>
    <col min="735" max="735" width="6.875" style="5" customWidth="1"/>
    <col min="736" max="736" width="7.625" style="5" customWidth="1"/>
    <col min="737" max="737" width="7.875" style="5" customWidth="1"/>
    <col min="738" max="738" width="8.25" style="5" customWidth="1"/>
    <col min="739" max="739" width="7.75" style="5" customWidth="1"/>
    <col min="740" max="740" width="6.875" style="5" customWidth="1"/>
    <col min="741" max="741" width="8.75" style="5" customWidth="1"/>
    <col min="742" max="987" width="9" style="5"/>
    <col min="988" max="988" width="8.125" style="5" customWidth="1"/>
    <col min="989" max="989" width="9.5" style="5" customWidth="1"/>
    <col min="990" max="990" width="9.875" style="5" customWidth="1"/>
    <col min="991" max="991" width="6.875" style="5" customWidth="1"/>
    <col min="992" max="992" width="7.625" style="5" customWidth="1"/>
    <col min="993" max="993" width="7.875" style="5" customWidth="1"/>
    <col min="994" max="994" width="8.25" style="5" customWidth="1"/>
    <col min="995" max="995" width="7.75" style="5" customWidth="1"/>
    <col min="996" max="996" width="6.875" style="5" customWidth="1"/>
    <col min="997" max="997" width="8.75" style="5" customWidth="1"/>
    <col min="998" max="1243" width="9" style="5"/>
    <col min="1244" max="1244" width="8.125" style="5" customWidth="1"/>
    <col min="1245" max="1245" width="9.5" style="5" customWidth="1"/>
    <col min="1246" max="1246" width="9.875" style="5" customWidth="1"/>
    <col min="1247" max="1247" width="6.875" style="5" customWidth="1"/>
    <col min="1248" max="1248" width="7.625" style="5" customWidth="1"/>
    <col min="1249" max="1249" width="7.875" style="5" customWidth="1"/>
    <col min="1250" max="1250" width="8.25" style="5" customWidth="1"/>
    <col min="1251" max="1251" width="7.75" style="5" customWidth="1"/>
    <col min="1252" max="1252" width="6.875" style="5" customWidth="1"/>
    <col min="1253" max="1253" width="8.75" style="5" customWidth="1"/>
    <col min="1254" max="1499" width="9" style="5"/>
    <col min="1500" max="1500" width="8.125" style="5" customWidth="1"/>
    <col min="1501" max="1501" width="9.5" style="5" customWidth="1"/>
    <col min="1502" max="1502" width="9.875" style="5" customWidth="1"/>
    <col min="1503" max="1503" width="6.875" style="5" customWidth="1"/>
    <col min="1504" max="1504" width="7.625" style="5" customWidth="1"/>
    <col min="1505" max="1505" width="7.875" style="5" customWidth="1"/>
    <col min="1506" max="1506" width="8.25" style="5" customWidth="1"/>
    <col min="1507" max="1507" width="7.75" style="5" customWidth="1"/>
    <col min="1508" max="1508" width="6.875" style="5" customWidth="1"/>
    <col min="1509" max="1509" width="8.75" style="5" customWidth="1"/>
    <col min="1510" max="1755" width="9" style="5"/>
    <col min="1756" max="1756" width="8.125" style="5" customWidth="1"/>
    <col min="1757" max="1757" width="9.5" style="5" customWidth="1"/>
    <col min="1758" max="1758" width="9.875" style="5" customWidth="1"/>
    <col min="1759" max="1759" width="6.875" style="5" customWidth="1"/>
    <col min="1760" max="1760" width="7.625" style="5" customWidth="1"/>
    <col min="1761" max="1761" width="7.875" style="5" customWidth="1"/>
    <col min="1762" max="1762" width="8.25" style="5" customWidth="1"/>
    <col min="1763" max="1763" width="7.75" style="5" customWidth="1"/>
    <col min="1764" max="1764" width="6.875" style="5" customWidth="1"/>
    <col min="1765" max="1765" width="8.75" style="5" customWidth="1"/>
    <col min="1766" max="2011" width="9" style="5"/>
    <col min="2012" max="2012" width="8.125" style="5" customWidth="1"/>
    <col min="2013" max="2013" width="9.5" style="5" customWidth="1"/>
    <col min="2014" max="2014" width="9.875" style="5" customWidth="1"/>
    <col min="2015" max="2015" width="6.875" style="5" customWidth="1"/>
    <col min="2016" max="2016" width="7.625" style="5" customWidth="1"/>
    <col min="2017" max="2017" width="7.875" style="5" customWidth="1"/>
    <col min="2018" max="2018" width="8.25" style="5" customWidth="1"/>
    <col min="2019" max="2019" width="7.75" style="5" customWidth="1"/>
    <col min="2020" max="2020" width="6.875" style="5" customWidth="1"/>
    <col min="2021" max="2021" width="8.75" style="5" customWidth="1"/>
    <col min="2022" max="2267" width="9" style="5"/>
    <col min="2268" max="2268" width="8.125" style="5" customWidth="1"/>
    <col min="2269" max="2269" width="9.5" style="5" customWidth="1"/>
    <col min="2270" max="2270" width="9.875" style="5" customWidth="1"/>
    <col min="2271" max="2271" width="6.875" style="5" customWidth="1"/>
    <col min="2272" max="2272" width="7.625" style="5" customWidth="1"/>
    <col min="2273" max="2273" width="7.875" style="5" customWidth="1"/>
    <col min="2274" max="2274" width="8.25" style="5" customWidth="1"/>
    <col min="2275" max="2275" width="7.75" style="5" customWidth="1"/>
    <col min="2276" max="2276" width="6.875" style="5" customWidth="1"/>
    <col min="2277" max="2277" width="8.75" style="5" customWidth="1"/>
    <col min="2278" max="2523" width="9" style="5"/>
    <col min="2524" max="2524" width="8.125" style="5" customWidth="1"/>
    <col min="2525" max="2525" width="9.5" style="5" customWidth="1"/>
    <col min="2526" max="2526" width="9.875" style="5" customWidth="1"/>
    <col min="2527" max="2527" width="6.875" style="5" customWidth="1"/>
    <col min="2528" max="2528" width="7.625" style="5" customWidth="1"/>
    <col min="2529" max="2529" width="7.875" style="5" customWidth="1"/>
    <col min="2530" max="2530" width="8.25" style="5" customWidth="1"/>
    <col min="2531" max="2531" width="7.75" style="5" customWidth="1"/>
    <col min="2532" max="2532" width="6.875" style="5" customWidth="1"/>
    <col min="2533" max="2533" width="8.75" style="5" customWidth="1"/>
    <col min="2534" max="2779" width="9" style="5"/>
    <col min="2780" max="2780" width="8.125" style="5" customWidth="1"/>
    <col min="2781" max="2781" width="9.5" style="5" customWidth="1"/>
    <col min="2782" max="2782" width="9.875" style="5" customWidth="1"/>
    <col min="2783" max="2783" width="6.875" style="5" customWidth="1"/>
    <col min="2784" max="2784" width="7.625" style="5" customWidth="1"/>
    <col min="2785" max="2785" width="7.875" style="5" customWidth="1"/>
    <col min="2786" max="2786" width="8.25" style="5" customWidth="1"/>
    <col min="2787" max="2787" width="7.75" style="5" customWidth="1"/>
    <col min="2788" max="2788" width="6.875" style="5" customWidth="1"/>
    <col min="2789" max="2789" width="8.75" style="5" customWidth="1"/>
    <col min="2790" max="3035" width="9" style="5"/>
    <col min="3036" max="3036" width="8.125" style="5" customWidth="1"/>
    <col min="3037" max="3037" width="9.5" style="5" customWidth="1"/>
    <col min="3038" max="3038" width="9.875" style="5" customWidth="1"/>
    <col min="3039" max="3039" width="6.875" style="5" customWidth="1"/>
    <col min="3040" max="3040" width="7.625" style="5" customWidth="1"/>
    <col min="3041" max="3041" width="7.875" style="5" customWidth="1"/>
    <col min="3042" max="3042" width="8.25" style="5" customWidth="1"/>
    <col min="3043" max="3043" width="7.75" style="5" customWidth="1"/>
    <col min="3044" max="3044" width="6.875" style="5" customWidth="1"/>
    <col min="3045" max="3045" width="8.75" style="5" customWidth="1"/>
    <col min="3046" max="3291" width="9" style="5"/>
    <col min="3292" max="3292" width="8.125" style="5" customWidth="1"/>
    <col min="3293" max="3293" width="9.5" style="5" customWidth="1"/>
    <col min="3294" max="3294" width="9.875" style="5" customWidth="1"/>
    <col min="3295" max="3295" width="6.875" style="5" customWidth="1"/>
    <col min="3296" max="3296" width="7.625" style="5" customWidth="1"/>
    <col min="3297" max="3297" width="7.875" style="5" customWidth="1"/>
    <col min="3298" max="3298" width="8.25" style="5" customWidth="1"/>
    <col min="3299" max="3299" width="7.75" style="5" customWidth="1"/>
    <col min="3300" max="3300" width="6.875" style="5" customWidth="1"/>
    <col min="3301" max="3301" width="8.75" style="5" customWidth="1"/>
    <col min="3302" max="3547" width="9" style="5"/>
    <col min="3548" max="3548" width="8.125" style="5" customWidth="1"/>
    <col min="3549" max="3549" width="9.5" style="5" customWidth="1"/>
    <col min="3550" max="3550" width="9.875" style="5" customWidth="1"/>
    <col min="3551" max="3551" width="6.875" style="5" customWidth="1"/>
    <col min="3552" max="3552" width="7.625" style="5" customWidth="1"/>
    <col min="3553" max="3553" width="7.875" style="5" customWidth="1"/>
    <col min="3554" max="3554" width="8.25" style="5" customWidth="1"/>
    <col min="3555" max="3555" width="7.75" style="5" customWidth="1"/>
    <col min="3556" max="3556" width="6.875" style="5" customWidth="1"/>
    <col min="3557" max="3557" width="8.75" style="5" customWidth="1"/>
    <col min="3558" max="3803" width="9" style="5"/>
    <col min="3804" max="3804" width="8.125" style="5" customWidth="1"/>
    <col min="3805" max="3805" width="9.5" style="5" customWidth="1"/>
    <col min="3806" max="3806" width="9.875" style="5" customWidth="1"/>
    <col min="3807" max="3807" width="6.875" style="5" customWidth="1"/>
    <col min="3808" max="3808" width="7.625" style="5" customWidth="1"/>
    <col min="3809" max="3809" width="7.875" style="5" customWidth="1"/>
    <col min="3810" max="3810" width="8.25" style="5" customWidth="1"/>
    <col min="3811" max="3811" width="7.75" style="5" customWidth="1"/>
    <col min="3812" max="3812" width="6.875" style="5" customWidth="1"/>
    <col min="3813" max="3813" width="8.75" style="5" customWidth="1"/>
    <col min="3814" max="4059" width="9" style="5"/>
    <col min="4060" max="4060" width="8.125" style="5" customWidth="1"/>
    <col min="4061" max="4061" width="9.5" style="5" customWidth="1"/>
    <col min="4062" max="4062" width="9.875" style="5" customWidth="1"/>
    <col min="4063" max="4063" width="6.875" style="5" customWidth="1"/>
    <col min="4064" max="4064" width="7.625" style="5" customWidth="1"/>
    <col min="4065" max="4065" width="7.875" style="5" customWidth="1"/>
    <col min="4066" max="4066" width="8.25" style="5" customWidth="1"/>
    <col min="4067" max="4067" width="7.75" style="5" customWidth="1"/>
    <col min="4068" max="4068" width="6.875" style="5" customWidth="1"/>
    <col min="4069" max="4069" width="8.75" style="5" customWidth="1"/>
    <col min="4070" max="4315" width="9" style="5"/>
    <col min="4316" max="4316" width="8.125" style="5" customWidth="1"/>
    <col min="4317" max="4317" width="9.5" style="5" customWidth="1"/>
    <col min="4318" max="4318" width="9.875" style="5" customWidth="1"/>
    <col min="4319" max="4319" width="6.875" style="5" customWidth="1"/>
    <col min="4320" max="4320" width="7.625" style="5" customWidth="1"/>
    <col min="4321" max="4321" width="7.875" style="5" customWidth="1"/>
    <col min="4322" max="4322" width="8.25" style="5" customWidth="1"/>
    <col min="4323" max="4323" width="7.75" style="5" customWidth="1"/>
    <col min="4324" max="4324" width="6.875" style="5" customWidth="1"/>
    <col min="4325" max="4325" width="8.75" style="5" customWidth="1"/>
    <col min="4326" max="4571" width="9" style="5"/>
    <col min="4572" max="4572" width="8.125" style="5" customWidth="1"/>
    <col min="4573" max="4573" width="9.5" style="5" customWidth="1"/>
    <col min="4574" max="4574" width="9.875" style="5" customWidth="1"/>
    <col min="4575" max="4575" width="6.875" style="5" customWidth="1"/>
    <col min="4576" max="4576" width="7.625" style="5" customWidth="1"/>
    <col min="4577" max="4577" width="7.875" style="5" customWidth="1"/>
    <col min="4578" max="4578" width="8.25" style="5" customWidth="1"/>
    <col min="4579" max="4579" width="7.75" style="5" customWidth="1"/>
    <col min="4580" max="4580" width="6.875" style="5" customWidth="1"/>
    <col min="4581" max="4581" width="8.75" style="5" customWidth="1"/>
    <col min="4582" max="4827" width="9" style="5"/>
    <col min="4828" max="4828" width="8.125" style="5" customWidth="1"/>
    <col min="4829" max="4829" width="9.5" style="5" customWidth="1"/>
    <col min="4830" max="4830" width="9.875" style="5" customWidth="1"/>
    <col min="4831" max="4831" width="6.875" style="5" customWidth="1"/>
    <col min="4832" max="4832" width="7.625" style="5" customWidth="1"/>
    <col min="4833" max="4833" width="7.875" style="5" customWidth="1"/>
    <col min="4834" max="4834" width="8.25" style="5" customWidth="1"/>
    <col min="4835" max="4835" width="7.75" style="5" customWidth="1"/>
    <col min="4836" max="4836" width="6.875" style="5" customWidth="1"/>
    <col min="4837" max="4837" width="8.75" style="5" customWidth="1"/>
    <col min="4838" max="5083" width="9" style="5"/>
    <col min="5084" max="5084" width="8.125" style="5" customWidth="1"/>
    <col min="5085" max="5085" width="9.5" style="5" customWidth="1"/>
    <col min="5086" max="5086" width="9.875" style="5" customWidth="1"/>
    <col min="5087" max="5087" width="6.875" style="5" customWidth="1"/>
    <col min="5088" max="5088" width="7.625" style="5" customWidth="1"/>
    <col min="5089" max="5089" width="7.875" style="5" customWidth="1"/>
    <col min="5090" max="5090" width="8.25" style="5" customWidth="1"/>
    <col min="5091" max="5091" width="7.75" style="5" customWidth="1"/>
    <col min="5092" max="5092" width="6.875" style="5" customWidth="1"/>
    <col min="5093" max="5093" width="8.75" style="5" customWidth="1"/>
    <col min="5094" max="5339" width="9" style="5"/>
    <col min="5340" max="5340" width="8.125" style="5" customWidth="1"/>
    <col min="5341" max="5341" width="9.5" style="5" customWidth="1"/>
    <col min="5342" max="5342" width="9.875" style="5" customWidth="1"/>
    <col min="5343" max="5343" width="6.875" style="5" customWidth="1"/>
    <col min="5344" max="5344" width="7.625" style="5" customWidth="1"/>
    <col min="5345" max="5345" width="7.875" style="5" customWidth="1"/>
    <col min="5346" max="5346" width="8.25" style="5" customWidth="1"/>
    <col min="5347" max="5347" width="7.75" style="5" customWidth="1"/>
    <col min="5348" max="5348" width="6.875" style="5" customWidth="1"/>
    <col min="5349" max="5349" width="8.75" style="5" customWidth="1"/>
    <col min="5350" max="5595" width="9" style="5"/>
    <col min="5596" max="5596" width="8.125" style="5" customWidth="1"/>
    <col min="5597" max="5597" width="9.5" style="5" customWidth="1"/>
    <col min="5598" max="5598" width="9.875" style="5" customWidth="1"/>
    <col min="5599" max="5599" width="6.875" style="5" customWidth="1"/>
    <col min="5600" max="5600" width="7.625" style="5" customWidth="1"/>
    <col min="5601" max="5601" width="7.875" style="5" customWidth="1"/>
    <col min="5602" max="5602" width="8.25" style="5" customWidth="1"/>
    <col min="5603" max="5603" width="7.75" style="5" customWidth="1"/>
    <col min="5604" max="5604" width="6.875" style="5" customWidth="1"/>
    <col min="5605" max="5605" width="8.75" style="5" customWidth="1"/>
    <col min="5606" max="5851" width="9" style="5"/>
    <col min="5852" max="5852" width="8.125" style="5" customWidth="1"/>
    <col min="5853" max="5853" width="9.5" style="5" customWidth="1"/>
    <col min="5854" max="5854" width="9.875" style="5" customWidth="1"/>
    <col min="5855" max="5855" width="6.875" style="5" customWidth="1"/>
    <col min="5856" max="5856" width="7.625" style="5" customWidth="1"/>
    <col min="5857" max="5857" width="7.875" style="5" customWidth="1"/>
    <col min="5858" max="5858" width="8.25" style="5" customWidth="1"/>
    <col min="5859" max="5859" width="7.75" style="5" customWidth="1"/>
    <col min="5860" max="5860" width="6.875" style="5" customWidth="1"/>
    <col min="5861" max="5861" width="8.75" style="5" customWidth="1"/>
    <col min="5862" max="6107" width="9" style="5"/>
    <col min="6108" max="6108" width="8.125" style="5" customWidth="1"/>
    <col min="6109" max="6109" width="9.5" style="5" customWidth="1"/>
    <col min="6110" max="6110" width="9.875" style="5" customWidth="1"/>
    <col min="6111" max="6111" width="6.875" style="5" customWidth="1"/>
    <col min="6112" max="6112" width="7.625" style="5" customWidth="1"/>
    <col min="6113" max="6113" width="7.875" style="5" customWidth="1"/>
    <col min="6114" max="6114" width="8.25" style="5" customWidth="1"/>
    <col min="6115" max="6115" width="7.75" style="5" customWidth="1"/>
    <col min="6116" max="6116" width="6.875" style="5" customWidth="1"/>
    <col min="6117" max="6117" width="8.75" style="5" customWidth="1"/>
    <col min="6118" max="6363" width="9" style="5"/>
    <col min="6364" max="6364" width="8.125" style="5" customWidth="1"/>
    <col min="6365" max="6365" width="9.5" style="5" customWidth="1"/>
    <col min="6366" max="6366" width="9.875" style="5" customWidth="1"/>
    <col min="6367" max="6367" width="6.875" style="5" customWidth="1"/>
    <col min="6368" max="6368" width="7.625" style="5" customWidth="1"/>
    <col min="6369" max="6369" width="7.875" style="5" customWidth="1"/>
    <col min="6370" max="6370" width="8.25" style="5" customWidth="1"/>
    <col min="6371" max="6371" width="7.75" style="5" customWidth="1"/>
    <col min="6372" max="6372" width="6.875" style="5" customWidth="1"/>
    <col min="6373" max="6373" width="8.75" style="5" customWidth="1"/>
    <col min="6374" max="6619" width="9" style="5"/>
    <col min="6620" max="6620" width="8.125" style="5" customWidth="1"/>
    <col min="6621" max="6621" width="9.5" style="5" customWidth="1"/>
    <col min="6622" max="6622" width="9.875" style="5" customWidth="1"/>
    <col min="6623" max="6623" width="6.875" style="5" customWidth="1"/>
    <col min="6624" max="6624" width="7.625" style="5" customWidth="1"/>
    <col min="6625" max="6625" width="7.875" style="5" customWidth="1"/>
    <col min="6626" max="6626" width="8.25" style="5" customWidth="1"/>
    <col min="6627" max="6627" width="7.75" style="5" customWidth="1"/>
    <col min="6628" max="6628" width="6.875" style="5" customWidth="1"/>
    <col min="6629" max="6629" width="8.75" style="5" customWidth="1"/>
    <col min="6630" max="6875" width="9" style="5"/>
    <col min="6876" max="6876" width="8.125" style="5" customWidth="1"/>
    <col min="6877" max="6877" width="9.5" style="5" customWidth="1"/>
    <col min="6878" max="6878" width="9.875" style="5" customWidth="1"/>
    <col min="6879" max="6879" width="6.875" style="5" customWidth="1"/>
    <col min="6880" max="6880" width="7.625" style="5" customWidth="1"/>
    <col min="6881" max="6881" width="7.875" style="5" customWidth="1"/>
    <col min="6882" max="6882" width="8.25" style="5" customWidth="1"/>
    <col min="6883" max="6883" width="7.75" style="5" customWidth="1"/>
    <col min="6884" max="6884" width="6.875" style="5" customWidth="1"/>
    <col min="6885" max="6885" width="8.75" style="5" customWidth="1"/>
    <col min="6886" max="7131" width="9" style="5"/>
    <col min="7132" max="7132" width="8.125" style="5" customWidth="1"/>
    <col min="7133" max="7133" width="9.5" style="5" customWidth="1"/>
    <col min="7134" max="7134" width="9.875" style="5" customWidth="1"/>
    <col min="7135" max="7135" width="6.875" style="5" customWidth="1"/>
    <col min="7136" max="7136" width="7.625" style="5" customWidth="1"/>
    <col min="7137" max="7137" width="7.875" style="5" customWidth="1"/>
    <col min="7138" max="7138" width="8.25" style="5" customWidth="1"/>
    <col min="7139" max="7139" width="7.75" style="5" customWidth="1"/>
    <col min="7140" max="7140" width="6.875" style="5" customWidth="1"/>
    <col min="7141" max="7141" width="8.75" style="5" customWidth="1"/>
    <col min="7142" max="7387" width="9" style="5"/>
    <col min="7388" max="7388" width="8.125" style="5" customWidth="1"/>
    <col min="7389" max="7389" width="9.5" style="5" customWidth="1"/>
    <col min="7390" max="7390" width="9.875" style="5" customWidth="1"/>
    <col min="7391" max="7391" width="6.875" style="5" customWidth="1"/>
    <col min="7392" max="7392" width="7.625" style="5" customWidth="1"/>
    <col min="7393" max="7393" width="7.875" style="5" customWidth="1"/>
    <col min="7394" max="7394" width="8.25" style="5" customWidth="1"/>
    <col min="7395" max="7395" width="7.75" style="5" customWidth="1"/>
    <col min="7396" max="7396" width="6.875" style="5" customWidth="1"/>
    <col min="7397" max="7397" width="8.75" style="5" customWidth="1"/>
    <col min="7398" max="7643" width="9" style="5"/>
    <col min="7644" max="7644" width="8.125" style="5" customWidth="1"/>
    <col min="7645" max="7645" width="9.5" style="5" customWidth="1"/>
    <col min="7646" max="7646" width="9.875" style="5" customWidth="1"/>
    <col min="7647" max="7647" width="6.875" style="5" customWidth="1"/>
    <col min="7648" max="7648" width="7.625" style="5" customWidth="1"/>
    <col min="7649" max="7649" width="7.875" style="5" customWidth="1"/>
    <col min="7650" max="7650" width="8.25" style="5" customWidth="1"/>
    <col min="7651" max="7651" width="7.75" style="5" customWidth="1"/>
    <col min="7652" max="7652" width="6.875" style="5" customWidth="1"/>
    <col min="7653" max="7653" width="8.75" style="5" customWidth="1"/>
    <col min="7654" max="7899" width="9" style="5"/>
    <col min="7900" max="7900" width="8.125" style="5" customWidth="1"/>
    <col min="7901" max="7901" width="9.5" style="5" customWidth="1"/>
    <col min="7902" max="7902" width="9.875" style="5" customWidth="1"/>
    <col min="7903" max="7903" width="6.875" style="5" customWidth="1"/>
    <col min="7904" max="7904" width="7.625" style="5" customWidth="1"/>
    <col min="7905" max="7905" width="7.875" style="5" customWidth="1"/>
    <col min="7906" max="7906" width="8.25" style="5" customWidth="1"/>
    <col min="7907" max="7907" width="7.75" style="5" customWidth="1"/>
    <col min="7908" max="7908" width="6.875" style="5" customWidth="1"/>
    <col min="7909" max="7909" width="8.75" style="5" customWidth="1"/>
    <col min="7910" max="8155" width="9" style="5"/>
    <col min="8156" max="8156" width="8.125" style="5" customWidth="1"/>
    <col min="8157" max="8157" width="9.5" style="5" customWidth="1"/>
    <col min="8158" max="8158" width="9.875" style="5" customWidth="1"/>
    <col min="8159" max="8159" width="6.875" style="5" customWidth="1"/>
    <col min="8160" max="8160" width="7.625" style="5" customWidth="1"/>
    <col min="8161" max="8161" width="7.875" style="5" customWidth="1"/>
    <col min="8162" max="8162" width="8.25" style="5" customWidth="1"/>
    <col min="8163" max="8163" width="7.75" style="5" customWidth="1"/>
    <col min="8164" max="8164" width="6.875" style="5" customWidth="1"/>
    <col min="8165" max="8165" width="8.75" style="5" customWidth="1"/>
    <col min="8166" max="8411" width="9" style="5"/>
    <col min="8412" max="8412" width="8.125" style="5" customWidth="1"/>
    <col min="8413" max="8413" width="9.5" style="5" customWidth="1"/>
    <col min="8414" max="8414" width="9.875" style="5" customWidth="1"/>
    <col min="8415" max="8415" width="6.875" style="5" customWidth="1"/>
    <col min="8416" max="8416" width="7.625" style="5" customWidth="1"/>
    <col min="8417" max="8417" width="7.875" style="5" customWidth="1"/>
    <col min="8418" max="8418" width="8.25" style="5" customWidth="1"/>
    <col min="8419" max="8419" width="7.75" style="5" customWidth="1"/>
    <col min="8420" max="8420" width="6.875" style="5" customWidth="1"/>
    <col min="8421" max="8421" width="8.75" style="5" customWidth="1"/>
    <col min="8422" max="8667" width="9" style="5"/>
    <col min="8668" max="8668" width="8.125" style="5" customWidth="1"/>
    <col min="8669" max="8669" width="9.5" style="5" customWidth="1"/>
    <col min="8670" max="8670" width="9.875" style="5" customWidth="1"/>
    <col min="8671" max="8671" width="6.875" style="5" customWidth="1"/>
    <col min="8672" max="8672" width="7.625" style="5" customWidth="1"/>
    <col min="8673" max="8673" width="7.875" style="5" customWidth="1"/>
    <col min="8674" max="8674" width="8.25" style="5" customWidth="1"/>
    <col min="8675" max="8675" width="7.75" style="5" customWidth="1"/>
    <col min="8676" max="8676" width="6.875" style="5" customWidth="1"/>
    <col min="8677" max="8677" width="8.75" style="5" customWidth="1"/>
    <col min="8678" max="8923" width="9" style="5"/>
    <col min="8924" max="8924" width="8.125" style="5" customWidth="1"/>
    <col min="8925" max="8925" width="9.5" style="5" customWidth="1"/>
    <col min="8926" max="8926" width="9.875" style="5" customWidth="1"/>
    <col min="8927" max="8927" width="6.875" style="5" customWidth="1"/>
    <col min="8928" max="8928" width="7.625" style="5" customWidth="1"/>
    <col min="8929" max="8929" width="7.875" style="5" customWidth="1"/>
    <col min="8930" max="8930" width="8.25" style="5" customWidth="1"/>
    <col min="8931" max="8931" width="7.75" style="5" customWidth="1"/>
    <col min="8932" max="8932" width="6.875" style="5" customWidth="1"/>
    <col min="8933" max="8933" width="8.75" style="5" customWidth="1"/>
    <col min="8934" max="9179" width="9" style="5"/>
    <col min="9180" max="9180" width="8.125" style="5" customWidth="1"/>
    <col min="9181" max="9181" width="9.5" style="5" customWidth="1"/>
    <col min="9182" max="9182" width="9.875" style="5" customWidth="1"/>
    <col min="9183" max="9183" width="6.875" style="5" customWidth="1"/>
    <col min="9184" max="9184" width="7.625" style="5" customWidth="1"/>
    <col min="9185" max="9185" width="7.875" style="5" customWidth="1"/>
    <col min="9186" max="9186" width="8.25" style="5" customWidth="1"/>
    <col min="9187" max="9187" width="7.75" style="5" customWidth="1"/>
    <col min="9188" max="9188" width="6.875" style="5" customWidth="1"/>
    <col min="9189" max="9189" width="8.75" style="5" customWidth="1"/>
    <col min="9190" max="9435" width="9" style="5"/>
    <col min="9436" max="9436" width="8.125" style="5" customWidth="1"/>
    <col min="9437" max="9437" width="9.5" style="5" customWidth="1"/>
    <col min="9438" max="9438" width="9.875" style="5" customWidth="1"/>
    <col min="9439" max="9439" width="6.875" style="5" customWidth="1"/>
    <col min="9440" max="9440" width="7.625" style="5" customWidth="1"/>
    <col min="9441" max="9441" width="7.875" style="5" customWidth="1"/>
    <col min="9442" max="9442" width="8.25" style="5" customWidth="1"/>
    <col min="9443" max="9443" width="7.75" style="5" customWidth="1"/>
    <col min="9444" max="9444" width="6.875" style="5" customWidth="1"/>
    <col min="9445" max="9445" width="8.75" style="5" customWidth="1"/>
    <col min="9446" max="9691" width="9" style="5"/>
    <col min="9692" max="9692" width="8.125" style="5" customWidth="1"/>
    <col min="9693" max="9693" width="9.5" style="5" customWidth="1"/>
    <col min="9694" max="9694" width="9.875" style="5" customWidth="1"/>
    <col min="9695" max="9695" width="6.875" style="5" customWidth="1"/>
    <col min="9696" max="9696" width="7.625" style="5" customWidth="1"/>
    <col min="9697" max="9697" width="7.875" style="5" customWidth="1"/>
    <col min="9698" max="9698" width="8.25" style="5" customWidth="1"/>
    <col min="9699" max="9699" width="7.75" style="5" customWidth="1"/>
    <col min="9700" max="9700" width="6.875" style="5" customWidth="1"/>
    <col min="9701" max="9701" width="8.75" style="5" customWidth="1"/>
    <col min="9702" max="9947" width="9" style="5"/>
    <col min="9948" max="9948" width="8.125" style="5" customWidth="1"/>
    <col min="9949" max="9949" width="9.5" style="5" customWidth="1"/>
    <col min="9950" max="9950" width="9.875" style="5" customWidth="1"/>
    <col min="9951" max="9951" width="6.875" style="5" customWidth="1"/>
    <col min="9952" max="9952" width="7.625" style="5" customWidth="1"/>
    <col min="9953" max="9953" width="7.875" style="5" customWidth="1"/>
    <col min="9954" max="9954" width="8.25" style="5" customWidth="1"/>
    <col min="9955" max="9955" width="7.75" style="5" customWidth="1"/>
    <col min="9956" max="9956" width="6.875" style="5" customWidth="1"/>
    <col min="9957" max="9957" width="8.75" style="5" customWidth="1"/>
    <col min="9958" max="10203" width="9" style="5"/>
    <col min="10204" max="10204" width="8.125" style="5" customWidth="1"/>
    <col min="10205" max="10205" width="9.5" style="5" customWidth="1"/>
    <col min="10206" max="10206" width="9.875" style="5" customWidth="1"/>
    <col min="10207" max="10207" width="6.875" style="5" customWidth="1"/>
    <col min="10208" max="10208" width="7.625" style="5" customWidth="1"/>
    <col min="10209" max="10209" width="7.875" style="5" customWidth="1"/>
    <col min="10210" max="10210" width="8.25" style="5" customWidth="1"/>
    <col min="10211" max="10211" width="7.75" style="5" customWidth="1"/>
    <col min="10212" max="10212" width="6.875" style="5" customWidth="1"/>
    <col min="10213" max="10213" width="8.75" style="5" customWidth="1"/>
    <col min="10214" max="10459" width="9" style="5"/>
    <col min="10460" max="10460" width="8.125" style="5" customWidth="1"/>
    <col min="10461" max="10461" width="9.5" style="5" customWidth="1"/>
    <col min="10462" max="10462" width="9.875" style="5" customWidth="1"/>
    <col min="10463" max="10463" width="6.875" style="5" customWidth="1"/>
    <col min="10464" max="10464" width="7.625" style="5" customWidth="1"/>
    <col min="10465" max="10465" width="7.875" style="5" customWidth="1"/>
    <col min="10466" max="10466" width="8.25" style="5" customWidth="1"/>
    <col min="10467" max="10467" width="7.75" style="5" customWidth="1"/>
    <col min="10468" max="10468" width="6.875" style="5" customWidth="1"/>
    <col min="10469" max="10469" width="8.75" style="5" customWidth="1"/>
    <col min="10470" max="10715" width="9" style="5"/>
    <col min="10716" max="10716" width="8.125" style="5" customWidth="1"/>
    <col min="10717" max="10717" width="9.5" style="5" customWidth="1"/>
    <col min="10718" max="10718" width="9.875" style="5" customWidth="1"/>
    <col min="10719" max="10719" width="6.875" style="5" customWidth="1"/>
    <col min="10720" max="10720" width="7.625" style="5" customWidth="1"/>
    <col min="10721" max="10721" width="7.875" style="5" customWidth="1"/>
    <col min="10722" max="10722" width="8.25" style="5" customWidth="1"/>
    <col min="10723" max="10723" width="7.75" style="5" customWidth="1"/>
    <col min="10724" max="10724" width="6.875" style="5" customWidth="1"/>
    <col min="10725" max="10725" width="8.75" style="5" customWidth="1"/>
    <col min="10726" max="10971" width="9" style="5"/>
    <col min="10972" max="10972" width="8.125" style="5" customWidth="1"/>
    <col min="10973" max="10973" width="9.5" style="5" customWidth="1"/>
    <col min="10974" max="10974" width="9.875" style="5" customWidth="1"/>
    <col min="10975" max="10975" width="6.875" style="5" customWidth="1"/>
    <col min="10976" max="10976" width="7.625" style="5" customWidth="1"/>
    <col min="10977" max="10977" width="7.875" style="5" customWidth="1"/>
    <col min="10978" max="10978" width="8.25" style="5" customWidth="1"/>
    <col min="10979" max="10979" width="7.75" style="5" customWidth="1"/>
    <col min="10980" max="10980" width="6.875" style="5" customWidth="1"/>
    <col min="10981" max="10981" width="8.75" style="5" customWidth="1"/>
    <col min="10982" max="11227" width="9" style="5"/>
    <col min="11228" max="11228" width="8.125" style="5" customWidth="1"/>
    <col min="11229" max="11229" width="9.5" style="5" customWidth="1"/>
    <col min="11230" max="11230" width="9.875" style="5" customWidth="1"/>
    <col min="11231" max="11231" width="6.875" style="5" customWidth="1"/>
    <col min="11232" max="11232" width="7.625" style="5" customWidth="1"/>
    <col min="11233" max="11233" width="7.875" style="5" customWidth="1"/>
    <col min="11234" max="11234" width="8.25" style="5" customWidth="1"/>
    <col min="11235" max="11235" width="7.75" style="5" customWidth="1"/>
    <col min="11236" max="11236" width="6.875" style="5" customWidth="1"/>
    <col min="11237" max="11237" width="8.75" style="5" customWidth="1"/>
    <col min="11238" max="11483" width="9" style="5"/>
    <col min="11484" max="11484" width="8.125" style="5" customWidth="1"/>
    <col min="11485" max="11485" width="9.5" style="5" customWidth="1"/>
    <col min="11486" max="11486" width="9.875" style="5" customWidth="1"/>
    <col min="11487" max="11487" width="6.875" style="5" customWidth="1"/>
    <col min="11488" max="11488" width="7.625" style="5" customWidth="1"/>
    <col min="11489" max="11489" width="7.875" style="5" customWidth="1"/>
    <col min="11490" max="11490" width="8.25" style="5" customWidth="1"/>
    <col min="11491" max="11491" width="7.75" style="5" customWidth="1"/>
    <col min="11492" max="11492" width="6.875" style="5" customWidth="1"/>
    <col min="11493" max="11493" width="8.75" style="5" customWidth="1"/>
    <col min="11494" max="11739" width="9" style="5"/>
    <col min="11740" max="11740" width="8.125" style="5" customWidth="1"/>
    <col min="11741" max="11741" width="9.5" style="5" customWidth="1"/>
    <col min="11742" max="11742" width="9.875" style="5" customWidth="1"/>
    <col min="11743" max="11743" width="6.875" style="5" customWidth="1"/>
    <col min="11744" max="11744" width="7.625" style="5" customWidth="1"/>
    <col min="11745" max="11745" width="7.875" style="5" customWidth="1"/>
    <col min="11746" max="11746" width="8.25" style="5" customWidth="1"/>
    <col min="11747" max="11747" width="7.75" style="5" customWidth="1"/>
    <col min="11748" max="11748" width="6.875" style="5" customWidth="1"/>
    <col min="11749" max="11749" width="8.75" style="5" customWidth="1"/>
    <col min="11750" max="11995" width="9" style="5"/>
    <col min="11996" max="11996" width="8.125" style="5" customWidth="1"/>
    <col min="11997" max="11997" width="9.5" style="5" customWidth="1"/>
    <col min="11998" max="11998" width="9.875" style="5" customWidth="1"/>
    <col min="11999" max="11999" width="6.875" style="5" customWidth="1"/>
    <col min="12000" max="12000" width="7.625" style="5" customWidth="1"/>
    <col min="12001" max="12001" width="7.875" style="5" customWidth="1"/>
    <col min="12002" max="12002" width="8.25" style="5" customWidth="1"/>
    <col min="12003" max="12003" width="7.75" style="5" customWidth="1"/>
    <col min="12004" max="12004" width="6.875" style="5" customWidth="1"/>
    <col min="12005" max="12005" width="8.75" style="5" customWidth="1"/>
    <col min="12006" max="12251" width="9" style="5"/>
    <col min="12252" max="12252" width="8.125" style="5" customWidth="1"/>
    <col min="12253" max="12253" width="9.5" style="5" customWidth="1"/>
    <col min="12254" max="12254" width="9.875" style="5" customWidth="1"/>
    <col min="12255" max="12255" width="6.875" style="5" customWidth="1"/>
    <col min="12256" max="12256" width="7.625" style="5" customWidth="1"/>
    <col min="12257" max="12257" width="7.875" style="5" customWidth="1"/>
    <col min="12258" max="12258" width="8.25" style="5" customWidth="1"/>
    <col min="12259" max="12259" width="7.75" style="5" customWidth="1"/>
    <col min="12260" max="12260" width="6.875" style="5" customWidth="1"/>
    <col min="12261" max="12261" width="8.75" style="5" customWidth="1"/>
    <col min="12262" max="12507" width="9" style="5"/>
    <col min="12508" max="12508" width="8.125" style="5" customWidth="1"/>
    <col min="12509" max="12509" width="9.5" style="5" customWidth="1"/>
    <col min="12510" max="12510" width="9.875" style="5" customWidth="1"/>
    <col min="12511" max="12511" width="6.875" style="5" customWidth="1"/>
    <col min="12512" max="12512" width="7.625" style="5" customWidth="1"/>
    <col min="12513" max="12513" width="7.875" style="5" customWidth="1"/>
    <col min="12514" max="12514" width="8.25" style="5" customWidth="1"/>
    <col min="12515" max="12515" width="7.75" style="5" customWidth="1"/>
    <col min="12516" max="12516" width="6.875" style="5" customWidth="1"/>
    <col min="12517" max="12517" width="8.75" style="5" customWidth="1"/>
    <col min="12518" max="12763" width="9" style="5"/>
    <col min="12764" max="12764" width="8.125" style="5" customWidth="1"/>
    <col min="12765" max="12765" width="9.5" style="5" customWidth="1"/>
    <col min="12766" max="12766" width="9.875" style="5" customWidth="1"/>
    <col min="12767" max="12767" width="6.875" style="5" customWidth="1"/>
    <col min="12768" max="12768" width="7.625" style="5" customWidth="1"/>
    <col min="12769" max="12769" width="7.875" style="5" customWidth="1"/>
    <col min="12770" max="12770" width="8.25" style="5" customWidth="1"/>
    <col min="12771" max="12771" width="7.75" style="5" customWidth="1"/>
    <col min="12772" max="12772" width="6.875" style="5" customWidth="1"/>
    <col min="12773" max="12773" width="8.75" style="5" customWidth="1"/>
    <col min="12774" max="13019" width="9" style="5"/>
    <col min="13020" max="13020" width="8.125" style="5" customWidth="1"/>
    <col min="13021" max="13021" width="9.5" style="5" customWidth="1"/>
    <col min="13022" max="13022" width="9.875" style="5" customWidth="1"/>
    <col min="13023" max="13023" width="6.875" style="5" customWidth="1"/>
    <col min="13024" max="13024" width="7.625" style="5" customWidth="1"/>
    <col min="13025" max="13025" width="7.875" style="5" customWidth="1"/>
    <col min="13026" max="13026" width="8.25" style="5" customWidth="1"/>
    <col min="13027" max="13027" width="7.75" style="5" customWidth="1"/>
    <col min="13028" max="13028" width="6.875" style="5" customWidth="1"/>
    <col min="13029" max="13029" width="8.75" style="5" customWidth="1"/>
    <col min="13030" max="13275" width="9" style="5"/>
    <col min="13276" max="13276" width="8.125" style="5" customWidth="1"/>
    <col min="13277" max="13277" width="9.5" style="5" customWidth="1"/>
    <col min="13278" max="13278" width="9.875" style="5" customWidth="1"/>
    <col min="13279" max="13279" width="6.875" style="5" customWidth="1"/>
    <col min="13280" max="13280" width="7.625" style="5" customWidth="1"/>
    <col min="13281" max="13281" width="7.875" style="5" customWidth="1"/>
    <col min="13282" max="13282" width="8.25" style="5" customWidth="1"/>
    <col min="13283" max="13283" width="7.75" style="5" customWidth="1"/>
    <col min="13284" max="13284" width="6.875" style="5" customWidth="1"/>
    <col min="13285" max="13285" width="8.75" style="5" customWidth="1"/>
    <col min="13286" max="13531" width="9" style="5"/>
    <col min="13532" max="13532" width="8.125" style="5" customWidth="1"/>
    <col min="13533" max="13533" width="9.5" style="5" customWidth="1"/>
    <col min="13534" max="13534" width="9.875" style="5" customWidth="1"/>
    <col min="13535" max="13535" width="6.875" style="5" customWidth="1"/>
    <col min="13536" max="13536" width="7.625" style="5" customWidth="1"/>
    <col min="13537" max="13537" width="7.875" style="5" customWidth="1"/>
    <col min="13538" max="13538" width="8.25" style="5" customWidth="1"/>
    <col min="13539" max="13539" width="7.75" style="5" customWidth="1"/>
    <col min="13540" max="13540" width="6.875" style="5" customWidth="1"/>
    <col min="13541" max="13541" width="8.75" style="5" customWidth="1"/>
    <col min="13542" max="13787" width="9" style="5"/>
    <col min="13788" max="13788" width="8.125" style="5" customWidth="1"/>
    <col min="13789" max="13789" width="9.5" style="5" customWidth="1"/>
    <col min="13790" max="13790" width="9.875" style="5" customWidth="1"/>
    <col min="13791" max="13791" width="6.875" style="5" customWidth="1"/>
    <col min="13792" max="13792" width="7.625" style="5" customWidth="1"/>
    <col min="13793" max="13793" width="7.875" style="5" customWidth="1"/>
    <col min="13794" max="13794" width="8.25" style="5" customWidth="1"/>
    <col min="13795" max="13795" width="7.75" style="5" customWidth="1"/>
    <col min="13796" max="13796" width="6.875" style="5" customWidth="1"/>
    <col min="13797" max="13797" width="8.75" style="5" customWidth="1"/>
    <col min="13798" max="14043" width="9" style="5"/>
    <col min="14044" max="14044" width="8.125" style="5" customWidth="1"/>
    <col min="14045" max="14045" width="9.5" style="5" customWidth="1"/>
    <col min="14046" max="14046" width="9.875" style="5" customWidth="1"/>
    <col min="14047" max="14047" width="6.875" style="5" customWidth="1"/>
    <col min="14048" max="14048" width="7.625" style="5" customWidth="1"/>
    <col min="14049" max="14049" width="7.875" style="5" customWidth="1"/>
    <col min="14050" max="14050" width="8.25" style="5" customWidth="1"/>
    <col min="14051" max="14051" width="7.75" style="5" customWidth="1"/>
    <col min="14052" max="14052" width="6.875" style="5" customWidth="1"/>
    <col min="14053" max="14053" width="8.75" style="5" customWidth="1"/>
    <col min="14054" max="14299" width="9" style="5"/>
    <col min="14300" max="14300" width="8.125" style="5" customWidth="1"/>
    <col min="14301" max="14301" width="9.5" style="5" customWidth="1"/>
    <col min="14302" max="14302" width="9.875" style="5" customWidth="1"/>
    <col min="14303" max="14303" width="6.875" style="5" customWidth="1"/>
    <col min="14304" max="14304" width="7.625" style="5" customWidth="1"/>
    <col min="14305" max="14305" width="7.875" style="5" customWidth="1"/>
    <col min="14306" max="14306" width="8.25" style="5" customWidth="1"/>
    <col min="14307" max="14307" width="7.75" style="5" customWidth="1"/>
    <col min="14308" max="14308" width="6.875" style="5" customWidth="1"/>
    <col min="14309" max="14309" width="8.75" style="5" customWidth="1"/>
    <col min="14310" max="14555" width="9" style="5"/>
    <col min="14556" max="14556" width="8.125" style="5" customWidth="1"/>
    <col min="14557" max="14557" width="9.5" style="5" customWidth="1"/>
    <col min="14558" max="14558" width="9.875" style="5" customWidth="1"/>
    <col min="14559" max="14559" width="6.875" style="5" customWidth="1"/>
    <col min="14560" max="14560" width="7.625" style="5" customWidth="1"/>
    <col min="14561" max="14561" width="7.875" style="5" customWidth="1"/>
    <col min="14562" max="14562" width="8.25" style="5" customWidth="1"/>
    <col min="14563" max="14563" width="7.75" style="5" customWidth="1"/>
    <col min="14564" max="14564" width="6.875" style="5" customWidth="1"/>
    <col min="14565" max="14565" width="8.75" style="5" customWidth="1"/>
    <col min="14566" max="14811" width="9" style="5"/>
    <col min="14812" max="14812" width="8.125" style="5" customWidth="1"/>
    <col min="14813" max="14813" width="9.5" style="5" customWidth="1"/>
    <col min="14814" max="14814" width="9.875" style="5" customWidth="1"/>
    <col min="14815" max="14815" width="6.875" style="5" customWidth="1"/>
    <col min="14816" max="14816" width="7.625" style="5" customWidth="1"/>
    <col min="14817" max="14817" width="7.875" style="5" customWidth="1"/>
    <col min="14818" max="14818" width="8.25" style="5" customWidth="1"/>
    <col min="14819" max="14819" width="7.75" style="5" customWidth="1"/>
    <col min="14820" max="14820" width="6.875" style="5" customWidth="1"/>
    <col min="14821" max="14821" width="8.75" style="5" customWidth="1"/>
    <col min="14822" max="15067" width="9" style="5"/>
    <col min="15068" max="15068" width="8.125" style="5" customWidth="1"/>
    <col min="15069" max="15069" width="9.5" style="5" customWidth="1"/>
    <col min="15070" max="15070" width="9.875" style="5" customWidth="1"/>
    <col min="15071" max="15071" width="6.875" style="5" customWidth="1"/>
    <col min="15072" max="15072" width="7.625" style="5" customWidth="1"/>
    <col min="15073" max="15073" width="7.875" style="5" customWidth="1"/>
    <col min="15074" max="15074" width="8.25" style="5" customWidth="1"/>
    <col min="15075" max="15075" width="7.75" style="5" customWidth="1"/>
    <col min="15076" max="15076" width="6.875" style="5" customWidth="1"/>
    <col min="15077" max="15077" width="8.75" style="5" customWidth="1"/>
    <col min="15078" max="15323" width="9" style="5"/>
    <col min="15324" max="15324" width="8.125" style="5" customWidth="1"/>
    <col min="15325" max="15325" width="9.5" style="5" customWidth="1"/>
    <col min="15326" max="15326" width="9.875" style="5" customWidth="1"/>
    <col min="15327" max="15327" width="6.875" style="5" customWidth="1"/>
    <col min="15328" max="15328" width="7.625" style="5" customWidth="1"/>
    <col min="15329" max="15329" width="7.875" style="5" customWidth="1"/>
    <col min="15330" max="15330" width="8.25" style="5" customWidth="1"/>
    <col min="15331" max="15331" width="7.75" style="5" customWidth="1"/>
    <col min="15332" max="15332" width="6.875" style="5" customWidth="1"/>
    <col min="15333" max="15333" width="8.75" style="5" customWidth="1"/>
    <col min="15334" max="15579" width="9" style="5"/>
    <col min="15580" max="15580" width="8.125" style="5" customWidth="1"/>
    <col min="15581" max="15581" width="9.5" style="5" customWidth="1"/>
    <col min="15582" max="15582" width="9.875" style="5" customWidth="1"/>
    <col min="15583" max="15583" width="6.875" style="5" customWidth="1"/>
    <col min="15584" max="15584" width="7.625" style="5" customWidth="1"/>
    <col min="15585" max="15585" width="7.875" style="5" customWidth="1"/>
    <col min="15586" max="15586" width="8.25" style="5" customWidth="1"/>
    <col min="15587" max="15587" width="7.75" style="5" customWidth="1"/>
    <col min="15588" max="15588" width="6.875" style="5" customWidth="1"/>
    <col min="15589" max="15589" width="8.75" style="5" customWidth="1"/>
    <col min="15590" max="15835" width="9" style="5"/>
    <col min="15836" max="15836" width="8.125" style="5" customWidth="1"/>
    <col min="15837" max="15837" width="9.5" style="5" customWidth="1"/>
    <col min="15838" max="15838" width="9.875" style="5" customWidth="1"/>
    <col min="15839" max="15839" width="6.875" style="5" customWidth="1"/>
    <col min="15840" max="15840" width="7.625" style="5" customWidth="1"/>
    <col min="15841" max="15841" width="7.875" style="5" customWidth="1"/>
    <col min="15842" max="15842" width="8.25" style="5" customWidth="1"/>
    <col min="15843" max="15843" width="7.75" style="5" customWidth="1"/>
    <col min="15844" max="15844" width="6.875" style="5" customWidth="1"/>
    <col min="15845" max="15845" width="8.75" style="5" customWidth="1"/>
    <col min="15846" max="16091" width="9" style="5"/>
    <col min="16092" max="16092" width="8.125" style="5" customWidth="1"/>
    <col min="16093" max="16093" width="9.5" style="5" customWidth="1"/>
    <col min="16094" max="16094" width="9.875" style="5" customWidth="1"/>
    <col min="16095" max="16095" width="6.875" style="5" customWidth="1"/>
    <col min="16096" max="16096" width="7.625" style="5" customWidth="1"/>
    <col min="16097" max="16097" width="7.875" style="5" customWidth="1"/>
    <col min="16098" max="16098" width="8.25" style="5" customWidth="1"/>
    <col min="16099" max="16099" width="7.75" style="5" customWidth="1"/>
    <col min="16100" max="16100" width="6.875" style="5" customWidth="1"/>
    <col min="16101" max="16101" width="8.75" style="5" customWidth="1"/>
    <col min="16102" max="16384" width="9" style="5"/>
  </cols>
  <sheetData>
    <row r="1" spans="1:11" ht="27.75" customHeight="1">
      <c r="A1" s="30" t="s">
        <v>337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1.2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28.5" customHeight="1">
      <c r="A3" s="10" t="s">
        <v>1</v>
      </c>
      <c r="B3" s="11" t="s">
        <v>2</v>
      </c>
      <c r="C3" s="10" t="s">
        <v>3</v>
      </c>
      <c r="D3" s="10" t="s">
        <v>4</v>
      </c>
      <c r="E3" s="11" t="s">
        <v>5</v>
      </c>
      <c r="F3" s="12" t="s">
        <v>338</v>
      </c>
      <c r="G3" s="12" t="s">
        <v>6</v>
      </c>
      <c r="H3" s="12" t="s">
        <v>339</v>
      </c>
      <c r="I3" s="13" t="s">
        <v>7</v>
      </c>
      <c r="J3" s="14" t="s">
        <v>8</v>
      </c>
      <c r="K3" s="15" t="s">
        <v>9</v>
      </c>
    </row>
    <row r="4" spans="1:11" s="6" customFormat="1" ht="21" customHeight="1">
      <c r="A4" s="32" t="s">
        <v>10</v>
      </c>
      <c r="B4" s="8" t="s">
        <v>11</v>
      </c>
      <c r="C4" s="8" t="s">
        <v>12</v>
      </c>
      <c r="D4" s="8" t="s">
        <v>13</v>
      </c>
      <c r="E4" s="16">
        <v>82.7</v>
      </c>
      <c r="F4" s="16">
        <f>E4*0.2</f>
        <v>16.540000000000003</v>
      </c>
      <c r="G4" s="16">
        <f>IF(E4&lt;80,0,VLOOKUP($B4,[1]上微型课成绩统分表!$C$5:$E$168,3,))</f>
        <v>84.32</v>
      </c>
      <c r="H4" s="16">
        <f>G4*0.8</f>
        <v>67.456000000000003</v>
      </c>
      <c r="I4" s="16">
        <v>83.995999999999995</v>
      </c>
      <c r="J4" s="17">
        <f>RANK(I4,$I$4:$I$5,0)</f>
        <v>1</v>
      </c>
      <c r="K4" s="18"/>
    </row>
    <row r="5" spans="1:11" s="6" customFormat="1" ht="21" customHeight="1">
      <c r="A5" s="32"/>
      <c r="B5" s="8" t="s">
        <v>14</v>
      </c>
      <c r="C5" s="8" t="s">
        <v>15</v>
      </c>
      <c r="D5" s="8" t="s">
        <v>13</v>
      </c>
      <c r="E5" s="16">
        <v>82.36</v>
      </c>
      <c r="F5" s="16">
        <f>E5*20%</f>
        <v>16.472000000000001</v>
      </c>
      <c r="G5" s="16">
        <v>82.38</v>
      </c>
      <c r="H5" s="16">
        <f>G5*80%</f>
        <v>65.903999999999996</v>
      </c>
      <c r="I5" s="16">
        <v>82.376000000000005</v>
      </c>
      <c r="J5" s="17">
        <f>RANK(I5,$I$4:$I$5,0)</f>
        <v>2</v>
      </c>
      <c r="K5" s="8"/>
    </row>
    <row r="6" spans="1:11" s="7" customFormat="1" ht="21" customHeight="1">
      <c r="A6" s="29" t="s">
        <v>16</v>
      </c>
      <c r="B6" s="19" t="s">
        <v>17</v>
      </c>
      <c r="C6" s="19" t="s">
        <v>18</v>
      </c>
      <c r="D6" s="9" t="s">
        <v>13</v>
      </c>
      <c r="E6" s="20">
        <v>84.08</v>
      </c>
      <c r="F6" s="20">
        <v>16.815999999999999</v>
      </c>
      <c r="G6" s="20">
        <v>84.72</v>
      </c>
      <c r="H6" s="20">
        <v>67.775999999999996</v>
      </c>
      <c r="I6" s="20">
        <v>84.591999999999999</v>
      </c>
      <c r="J6" s="21">
        <f t="shared" ref="J6:J11" si="0">RANK(I6,$I$6:$I$11,0)</f>
        <v>1</v>
      </c>
      <c r="K6" s="9"/>
    </row>
    <row r="7" spans="1:11" s="7" customFormat="1" ht="21" customHeight="1">
      <c r="A7" s="29"/>
      <c r="B7" s="9" t="s">
        <v>19</v>
      </c>
      <c r="C7" s="9" t="s">
        <v>20</v>
      </c>
      <c r="D7" s="9" t="s">
        <v>13</v>
      </c>
      <c r="E7" s="22">
        <v>85.28</v>
      </c>
      <c r="F7" s="22">
        <f>E7*0.2</f>
        <v>17.056000000000001</v>
      </c>
      <c r="G7" s="22">
        <f>IF(E7&lt;80,0,VLOOKUP($B7,[1]上微型课成绩统分表!$C$5:$E$168,3,))</f>
        <v>83.82</v>
      </c>
      <c r="H7" s="22">
        <f>G7*0.8</f>
        <v>67.055999999999997</v>
      </c>
      <c r="I7" s="22">
        <v>84.111999999999995</v>
      </c>
      <c r="J7" s="21">
        <f t="shared" si="0"/>
        <v>2</v>
      </c>
      <c r="K7" s="23"/>
    </row>
    <row r="8" spans="1:11" s="7" customFormat="1" ht="21" customHeight="1">
      <c r="A8" s="29"/>
      <c r="B8" s="9" t="s">
        <v>21</v>
      </c>
      <c r="C8" s="9" t="s">
        <v>22</v>
      </c>
      <c r="D8" s="9" t="s">
        <v>13</v>
      </c>
      <c r="E8" s="22">
        <v>83.84</v>
      </c>
      <c r="F8" s="22">
        <f>E8*0.2</f>
        <v>16.768000000000001</v>
      </c>
      <c r="G8" s="22">
        <f>IF(E8&lt;80,0,VLOOKUP($B8,[1]上微型课成绩统分表!$C$5:$E$168,3,))</f>
        <v>83.88</v>
      </c>
      <c r="H8" s="22">
        <f>G8*0.8</f>
        <v>67.103999999999999</v>
      </c>
      <c r="I8" s="22">
        <v>83.872</v>
      </c>
      <c r="J8" s="21">
        <f t="shared" si="0"/>
        <v>3</v>
      </c>
      <c r="K8" s="23"/>
    </row>
    <row r="9" spans="1:11" s="7" customFormat="1" ht="21" customHeight="1">
      <c r="A9" s="29"/>
      <c r="B9" s="9" t="s">
        <v>23</v>
      </c>
      <c r="C9" s="9" t="s">
        <v>24</v>
      </c>
      <c r="D9" s="9" t="s">
        <v>13</v>
      </c>
      <c r="E9" s="23">
        <v>82.08</v>
      </c>
      <c r="F9" s="24">
        <v>16.416</v>
      </c>
      <c r="G9" s="24">
        <v>83.64</v>
      </c>
      <c r="H9" s="24">
        <v>66.912000000000006</v>
      </c>
      <c r="I9" s="22">
        <v>83.328000000000003</v>
      </c>
      <c r="J9" s="21">
        <f t="shared" si="0"/>
        <v>4</v>
      </c>
      <c r="K9" s="9"/>
    </row>
    <row r="10" spans="1:11" s="7" customFormat="1" ht="21" customHeight="1">
      <c r="A10" s="29"/>
      <c r="B10" s="9" t="s">
        <v>25</v>
      </c>
      <c r="C10" s="9" t="s">
        <v>26</v>
      </c>
      <c r="D10" s="9" t="s">
        <v>13</v>
      </c>
      <c r="E10" s="22">
        <v>81.62</v>
      </c>
      <c r="F10" s="22">
        <f>E10*20%</f>
        <v>16.324000000000002</v>
      </c>
      <c r="G10" s="22">
        <v>81.5</v>
      </c>
      <c r="H10" s="22">
        <f>G10*80%</f>
        <v>65.2</v>
      </c>
      <c r="I10" s="22">
        <v>81.524000000000001</v>
      </c>
      <c r="J10" s="21">
        <f t="shared" si="0"/>
        <v>5</v>
      </c>
      <c r="K10" s="9"/>
    </row>
    <row r="11" spans="1:11" s="7" customFormat="1" ht="21" customHeight="1">
      <c r="A11" s="29"/>
      <c r="B11" s="19" t="s">
        <v>27</v>
      </c>
      <c r="C11" s="19" t="s">
        <v>28</v>
      </c>
      <c r="D11" s="9" t="s">
        <v>13</v>
      </c>
      <c r="E11" s="20">
        <v>82.4</v>
      </c>
      <c r="F11" s="20">
        <v>16.48</v>
      </c>
      <c r="G11" s="20">
        <v>80.900000000000006</v>
      </c>
      <c r="H11" s="20">
        <v>64.72</v>
      </c>
      <c r="I11" s="20">
        <v>81.2</v>
      </c>
      <c r="J11" s="21">
        <f t="shared" si="0"/>
        <v>6</v>
      </c>
      <c r="K11" s="9"/>
    </row>
    <row r="12" spans="1:11" s="7" customFormat="1" ht="21" customHeight="1">
      <c r="A12" s="28" t="s">
        <v>29</v>
      </c>
      <c r="B12" s="9" t="s">
        <v>30</v>
      </c>
      <c r="C12" s="9" t="s">
        <v>31</v>
      </c>
      <c r="D12" s="9" t="s">
        <v>13</v>
      </c>
      <c r="E12" s="22">
        <v>82.6</v>
      </c>
      <c r="F12" s="22">
        <f>E12*0.2</f>
        <v>16.52</v>
      </c>
      <c r="G12" s="22">
        <f>IF(E12&lt;80,0,VLOOKUP($B12,[1]上微型课成绩统分表!$C$5:$E$168,3,))</f>
        <v>88.52</v>
      </c>
      <c r="H12" s="22">
        <f>G12*0.8</f>
        <v>70.816000000000003</v>
      </c>
      <c r="I12" s="22">
        <v>87.335999999999999</v>
      </c>
      <c r="J12" s="21">
        <f>RANK(I12,$I$12:$I$15,0)</f>
        <v>1</v>
      </c>
      <c r="K12" s="23"/>
    </row>
    <row r="13" spans="1:11" s="7" customFormat="1" ht="21" customHeight="1">
      <c r="A13" s="28"/>
      <c r="B13" s="9" t="s">
        <v>32</v>
      </c>
      <c r="C13" s="9" t="s">
        <v>33</v>
      </c>
      <c r="D13" s="9" t="s">
        <v>13</v>
      </c>
      <c r="E13" s="22">
        <v>82.62</v>
      </c>
      <c r="F13" s="22">
        <f>E13*0.2</f>
        <v>16.524000000000001</v>
      </c>
      <c r="G13" s="22">
        <f>IF(E13&lt;80,0,VLOOKUP($B13,[1]上微型课成绩统分表!$C$5:$E$168,3,))</f>
        <v>88.22</v>
      </c>
      <c r="H13" s="22">
        <f>G13*0.8</f>
        <v>70.576000000000008</v>
      </c>
      <c r="I13" s="22">
        <v>87.1</v>
      </c>
      <c r="J13" s="21">
        <f>RANK(I13,$I$12:$I$15,0)</f>
        <v>2</v>
      </c>
      <c r="K13" s="23"/>
    </row>
    <row r="14" spans="1:11" s="7" customFormat="1" ht="21" customHeight="1">
      <c r="A14" s="28"/>
      <c r="B14" s="9" t="s">
        <v>34</v>
      </c>
      <c r="C14" s="9" t="s">
        <v>35</v>
      </c>
      <c r="D14" s="9" t="s">
        <v>13</v>
      </c>
      <c r="E14" s="22">
        <v>81.7</v>
      </c>
      <c r="F14" s="22">
        <f>E14*0.2</f>
        <v>16.34</v>
      </c>
      <c r="G14" s="22">
        <f>IF(E14&lt;80,0,VLOOKUP($B14,[1]上微型课成绩统分表!$C$5:$E$168,3,))</f>
        <v>87.6</v>
      </c>
      <c r="H14" s="22">
        <f>G14*0.8</f>
        <v>70.08</v>
      </c>
      <c r="I14" s="22">
        <v>86.42</v>
      </c>
      <c r="J14" s="21">
        <f>RANK(I14,$I$12:$I$15,0)</f>
        <v>3</v>
      </c>
      <c r="K14" s="23"/>
    </row>
    <row r="15" spans="1:11" s="7" customFormat="1" ht="21" customHeight="1">
      <c r="A15" s="28"/>
      <c r="B15" s="9" t="s">
        <v>36</v>
      </c>
      <c r="C15" s="9" t="s">
        <v>37</v>
      </c>
      <c r="D15" s="9" t="s">
        <v>13</v>
      </c>
      <c r="E15" s="22">
        <v>83.38</v>
      </c>
      <c r="F15" s="22">
        <f>E15*20%</f>
        <v>16.675999999999998</v>
      </c>
      <c r="G15" s="22">
        <v>86.68</v>
      </c>
      <c r="H15" s="22">
        <f>G15*80%</f>
        <v>69.344000000000008</v>
      </c>
      <c r="I15" s="22">
        <v>86.02</v>
      </c>
      <c r="J15" s="21">
        <f>RANK(I15,$I$12:$I$15,0)</f>
        <v>4</v>
      </c>
      <c r="K15" s="9"/>
    </row>
    <row r="16" spans="1:11" s="7" customFormat="1" ht="21" customHeight="1">
      <c r="A16" s="29" t="s">
        <v>38</v>
      </c>
      <c r="B16" s="19" t="s">
        <v>39</v>
      </c>
      <c r="C16" s="19" t="s">
        <v>40</v>
      </c>
      <c r="D16" s="9" t="s">
        <v>41</v>
      </c>
      <c r="E16" s="20">
        <v>85.2</v>
      </c>
      <c r="F16" s="20">
        <v>17.04</v>
      </c>
      <c r="G16" s="20">
        <v>86.68</v>
      </c>
      <c r="H16" s="20">
        <v>69.343999999999994</v>
      </c>
      <c r="I16" s="20">
        <v>86.384</v>
      </c>
      <c r="J16" s="21">
        <f>RANK(I16,$I$16:$I$17,0)</f>
        <v>1</v>
      </c>
      <c r="K16" s="9"/>
    </row>
    <row r="17" spans="1:11" s="7" customFormat="1" ht="21" customHeight="1">
      <c r="A17" s="29"/>
      <c r="B17" s="9" t="s">
        <v>42</v>
      </c>
      <c r="C17" s="9" t="s">
        <v>43</v>
      </c>
      <c r="D17" s="9" t="s">
        <v>13</v>
      </c>
      <c r="E17" s="22">
        <v>80.58</v>
      </c>
      <c r="F17" s="22">
        <f>E17*0.2</f>
        <v>16.116</v>
      </c>
      <c r="G17" s="22">
        <f>IF(E17&lt;80,0,VLOOKUP($B17,[1]上微型课成绩统分表!$C$5:$E$168,3,))</f>
        <v>87.6</v>
      </c>
      <c r="H17" s="22">
        <f>G17*0.8</f>
        <v>70.08</v>
      </c>
      <c r="I17" s="22">
        <v>86.195999999999998</v>
      </c>
      <c r="J17" s="21">
        <f>RANK(I17,$I$16:$I$17,0)</f>
        <v>2</v>
      </c>
      <c r="K17" s="23"/>
    </row>
    <row r="18" spans="1:11" s="7" customFormat="1" ht="21" customHeight="1">
      <c r="A18" s="28" t="s">
        <v>44</v>
      </c>
      <c r="B18" s="9" t="s">
        <v>45</v>
      </c>
      <c r="C18" s="9" t="s">
        <v>46</v>
      </c>
      <c r="D18" s="9" t="s">
        <v>13</v>
      </c>
      <c r="E18" s="22">
        <v>83.32</v>
      </c>
      <c r="F18" s="22">
        <f>E18*0.2</f>
        <v>16.663999999999998</v>
      </c>
      <c r="G18" s="22">
        <f>IF(E18&lt;80,0,VLOOKUP($B18,[1]上微型课成绩统分表!$C$5:$E$168,3,))</f>
        <v>86.58</v>
      </c>
      <c r="H18" s="22">
        <f>G18*0.8</f>
        <v>69.263999999999996</v>
      </c>
      <c r="I18" s="22">
        <v>85.927999999999997</v>
      </c>
      <c r="J18" s="21">
        <f>RANK(I18,$I$18:$I$21,0)</f>
        <v>1</v>
      </c>
      <c r="K18" s="23"/>
    </row>
    <row r="19" spans="1:11" s="7" customFormat="1" ht="21" customHeight="1">
      <c r="A19" s="28"/>
      <c r="B19" s="19" t="s">
        <v>47</v>
      </c>
      <c r="C19" s="19" t="s">
        <v>48</v>
      </c>
      <c r="D19" s="9" t="s">
        <v>41</v>
      </c>
      <c r="E19" s="20">
        <v>80</v>
      </c>
      <c r="F19" s="20">
        <v>16</v>
      </c>
      <c r="G19" s="20">
        <v>85.92</v>
      </c>
      <c r="H19" s="20">
        <v>68.736000000000004</v>
      </c>
      <c r="I19" s="20">
        <v>84.736000000000004</v>
      </c>
      <c r="J19" s="21">
        <f t="shared" ref="J19:J21" si="1">RANK(I19,$I$18:$I$21,0)</f>
        <v>2</v>
      </c>
      <c r="K19" s="9"/>
    </row>
    <row r="20" spans="1:11" s="7" customFormat="1" ht="21" customHeight="1">
      <c r="A20" s="28"/>
      <c r="B20" s="9" t="s">
        <v>49</v>
      </c>
      <c r="C20" s="9" t="s">
        <v>50</v>
      </c>
      <c r="D20" s="9" t="s">
        <v>13</v>
      </c>
      <c r="E20" s="22">
        <v>80.94</v>
      </c>
      <c r="F20" s="22">
        <f>E20*0.2</f>
        <v>16.187999999999999</v>
      </c>
      <c r="G20" s="22">
        <f>IF(E20&lt;80,0,VLOOKUP($B20,[1]上微型课成绩统分表!$C$5:$E$168,3,))</f>
        <v>85.66</v>
      </c>
      <c r="H20" s="22">
        <f>G20*0.8</f>
        <v>68.528000000000006</v>
      </c>
      <c r="I20" s="22">
        <v>84.715999999999994</v>
      </c>
      <c r="J20" s="21">
        <f t="shared" si="1"/>
        <v>3</v>
      </c>
      <c r="K20" s="23"/>
    </row>
    <row r="21" spans="1:11" s="7" customFormat="1" ht="21" customHeight="1">
      <c r="A21" s="28"/>
      <c r="B21" s="9" t="s">
        <v>51</v>
      </c>
      <c r="C21" s="9" t="s">
        <v>52</v>
      </c>
      <c r="D21" s="9" t="s">
        <v>41</v>
      </c>
      <c r="E21" s="22">
        <v>83.42</v>
      </c>
      <c r="F21" s="22">
        <f>E21*20%</f>
        <v>16.684000000000001</v>
      </c>
      <c r="G21" s="22">
        <v>84.4</v>
      </c>
      <c r="H21" s="22">
        <f>G21*80%</f>
        <v>67.52000000000001</v>
      </c>
      <c r="I21" s="22">
        <v>84.203999999999994</v>
      </c>
      <c r="J21" s="21">
        <f t="shared" si="1"/>
        <v>4</v>
      </c>
      <c r="K21" s="9"/>
    </row>
    <row r="22" spans="1:11" s="7" customFormat="1" ht="21" customHeight="1">
      <c r="A22" s="29" t="s">
        <v>53</v>
      </c>
      <c r="B22" s="19" t="s">
        <v>54</v>
      </c>
      <c r="C22" s="19" t="s">
        <v>55</v>
      </c>
      <c r="D22" s="9" t="s">
        <v>13</v>
      </c>
      <c r="E22" s="20">
        <v>82.3</v>
      </c>
      <c r="F22" s="20">
        <v>16.46</v>
      </c>
      <c r="G22" s="20">
        <v>83.1</v>
      </c>
      <c r="H22" s="20">
        <v>66.48</v>
      </c>
      <c r="I22" s="20">
        <v>82.94</v>
      </c>
      <c r="J22" s="21">
        <f>RANK(I22,$I$22:$I$23,0)</f>
        <v>1</v>
      </c>
      <c r="K22" s="9"/>
    </row>
    <row r="23" spans="1:11" s="7" customFormat="1" ht="21" customHeight="1">
      <c r="A23" s="29"/>
      <c r="B23" s="9" t="s">
        <v>56</v>
      </c>
      <c r="C23" s="9" t="s">
        <v>57</v>
      </c>
      <c r="D23" s="9" t="s">
        <v>13</v>
      </c>
      <c r="E23" s="22">
        <v>81.5</v>
      </c>
      <c r="F23" s="22">
        <f>E23*0.2</f>
        <v>16.3</v>
      </c>
      <c r="G23" s="22">
        <f>IF(E23&lt;80,0,VLOOKUP($B23,[1]上微型课成绩统分表!$C$5:$E$168,3,))</f>
        <v>80.3</v>
      </c>
      <c r="H23" s="22">
        <f>G23*0.8</f>
        <v>64.239999999999995</v>
      </c>
      <c r="I23" s="22">
        <v>80.540000000000006</v>
      </c>
      <c r="J23" s="21">
        <f>RANK(I23,$I$22:$I$23,0)</f>
        <v>2</v>
      </c>
      <c r="K23" s="23"/>
    </row>
    <row r="24" spans="1:11" s="7" customFormat="1" ht="21" customHeight="1">
      <c r="A24" s="9" t="s">
        <v>58</v>
      </c>
      <c r="B24" s="9" t="s">
        <v>59</v>
      </c>
      <c r="C24" s="9" t="s">
        <v>60</v>
      </c>
      <c r="D24" s="9" t="s">
        <v>41</v>
      </c>
      <c r="E24" s="22">
        <v>82.1</v>
      </c>
      <c r="F24" s="22">
        <f>E24*0.2</f>
        <v>16.419999999999998</v>
      </c>
      <c r="G24" s="22">
        <f>IF(E24&lt;80,0,VLOOKUP($B24,[1]上微型课成绩统分表!$C$5:$E$168,3,))</f>
        <v>83.6</v>
      </c>
      <c r="H24" s="22">
        <f>G24*0.8</f>
        <v>66.88</v>
      </c>
      <c r="I24" s="22">
        <v>83.3</v>
      </c>
      <c r="J24" s="21">
        <f>RANK(I24,$I$24:$I$24,0)</f>
        <v>1</v>
      </c>
      <c r="K24" s="23"/>
    </row>
    <row r="25" spans="1:11" s="7" customFormat="1" ht="21" customHeight="1">
      <c r="A25" s="9" t="s">
        <v>61</v>
      </c>
      <c r="B25" s="9" t="s">
        <v>62</v>
      </c>
      <c r="C25" s="9" t="s">
        <v>63</v>
      </c>
      <c r="D25" s="9" t="s">
        <v>13</v>
      </c>
      <c r="E25" s="22">
        <v>82.84</v>
      </c>
      <c r="F25" s="22">
        <f>E25*0.2</f>
        <v>16.568000000000001</v>
      </c>
      <c r="G25" s="22">
        <f>IF(E25&lt;80,0,VLOOKUP($B25,[1]上微型课成绩统分表!$C$5:$E$168,3,))</f>
        <v>84.46</v>
      </c>
      <c r="H25" s="22">
        <f>G25*0.8</f>
        <v>67.567999999999998</v>
      </c>
      <c r="I25" s="22">
        <v>84.135999999999996</v>
      </c>
      <c r="J25" s="21">
        <f>RANK(I25,$I$25:$I$25,0)</f>
        <v>1</v>
      </c>
      <c r="K25" s="23"/>
    </row>
    <row r="26" spans="1:11" s="7" customFormat="1" ht="21" customHeight="1">
      <c r="A26" s="9" t="s">
        <v>64</v>
      </c>
      <c r="B26" s="9" t="s">
        <v>65</v>
      </c>
      <c r="C26" s="9" t="s">
        <v>66</v>
      </c>
      <c r="D26" s="9" t="s">
        <v>13</v>
      </c>
      <c r="E26" s="22">
        <v>81.96</v>
      </c>
      <c r="F26" s="22">
        <f>E26*0.2</f>
        <v>16.391999999999999</v>
      </c>
      <c r="G26" s="22">
        <f>IF(E26&lt;80,0,VLOOKUP($B26,[1]上微型课成绩统分表!$C$5:$E$168,3,))</f>
        <v>83.6</v>
      </c>
      <c r="H26" s="22">
        <f>G26*0.8</f>
        <v>66.88</v>
      </c>
      <c r="I26" s="22">
        <v>83.272000000000006</v>
      </c>
      <c r="J26" s="21">
        <f>RANK(I26,$I$26:$I$26,0)</f>
        <v>1</v>
      </c>
      <c r="K26" s="23"/>
    </row>
    <row r="27" spans="1:11" s="7" customFormat="1" ht="21" customHeight="1">
      <c r="A27" s="9" t="s">
        <v>67</v>
      </c>
      <c r="B27" s="9" t="s">
        <v>68</v>
      </c>
      <c r="C27" s="9" t="s">
        <v>69</v>
      </c>
      <c r="D27" s="9" t="s">
        <v>41</v>
      </c>
      <c r="E27" s="22">
        <v>88.24</v>
      </c>
      <c r="F27" s="22">
        <f>E27*20%</f>
        <v>17.648</v>
      </c>
      <c r="G27" s="22">
        <v>86.74</v>
      </c>
      <c r="H27" s="22">
        <f>G27*80%</f>
        <v>69.391999999999996</v>
      </c>
      <c r="I27" s="22">
        <v>87.04</v>
      </c>
      <c r="J27" s="21">
        <f>RANK(I27,$I$27:$I$27,0)</f>
        <v>1</v>
      </c>
      <c r="K27" s="9"/>
    </row>
    <row r="28" spans="1:11" s="7" customFormat="1" ht="21" customHeight="1">
      <c r="A28" s="9" t="s">
        <v>70</v>
      </c>
      <c r="B28" s="9" t="s">
        <v>71</v>
      </c>
      <c r="C28" s="9" t="s">
        <v>72</v>
      </c>
      <c r="D28" s="9" t="s">
        <v>13</v>
      </c>
      <c r="E28" s="23">
        <v>83.56</v>
      </c>
      <c r="F28" s="24">
        <v>16.712</v>
      </c>
      <c r="G28" s="24">
        <v>85.64</v>
      </c>
      <c r="H28" s="24">
        <v>68.512</v>
      </c>
      <c r="I28" s="22">
        <v>85.224000000000004</v>
      </c>
      <c r="J28" s="21">
        <f>RANK(I28,$I$28:$I$28,0)</f>
        <v>1</v>
      </c>
      <c r="K28" s="9"/>
    </row>
    <row r="29" spans="1:11" s="7" customFormat="1" ht="21" customHeight="1">
      <c r="A29" s="28" t="s">
        <v>73</v>
      </c>
      <c r="B29" s="9" t="s">
        <v>74</v>
      </c>
      <c r="C29" s="9" t="s">
        <v>75</v>
      </c>
      <c r="D29" s="9" t="s">
        <v>13</v>
      </c>
      <c r="E29" s="23">
        <v>81.16</v>
      </c>
      <c r="F29" s="23">
        <v>16.231999999999999</v>
      </c>
      <c r="G29" s="25">
        <v>84.76</v>
      </c>
      <c r="H29" s="25">
        <v>67.808000000000007</v>
      </c>
      <c r="I29" s="22">
        <v>84.04</v>
      </c>
      <c r="J29" s="21">
        <f>RANK(I29,$I$29:$I$30,0)</f>
        <v>1</v>
      </c>
      <c r="K29" s="9"/>
    </row>
    <row r="30" spans="1:11" s="7" customFormat="1" ht="21" customHeight="1">
      <c r="A30" s="28"/>
      <c r="B30" s="9" t="s">
        <v>76</v>
      </c>
      <c r="C30" s="9" t="s">
        <v>77</v>
      </c>
      <c r="D30" s="9" t="s">
        <v>13</v>
      </c>
      <c r="E30" s="23">
        <v>80.58</v>
      </c>
      <c r="F30" s="23">
        <v>16.116</v>
      </c>
      <c r="G30" s="25">
        <v>83.04</v>
      </c>
      <c r="H30" s="25">
        <v>66.432000000000002</v>
      </c>
      <c r="I30" s="22">
        <v>82.548000000000002</v>
      </c>
      <c r="J30" s="21">
        <f>RANK(I30,$I$29:$I$30,0)</f>
        <v>2</v>
      </c>
      <c r="K30" s="9"/>
    </row>
    <row r="31" spans="1:11" s="7" customFormat="1" ht="21" customHeight="1">
      <c r="A31" s="9" t="s">
        <v>78</v>
      </c>
      <c r="B31" s="9" t="s">
        <v>79</v>
      </c>
      <c r="C31" s="9" t="s">
        <v>80</v>
      </c>
      <c r="D31" s="9" t="s">
        <v>13</v>
      </c>
      <c r="E31" s="22">
        <v>80.739999999999995</v>
      </c>
      <c r="F31" s="22">
        <f>E31*0.2</f>
        <v>16.148</v>
      </c>
      <c r="G31" s="22">
        <f>IF(E31&lt;80,0,VLOOKUP($B31,[1]上微型课成绩统分表!$C$5:$E$168,3,))</f>
        <v>81.5</v>
      </c>
      <c r="H31" s="22">
        <f>G31*0.8</f>
        <v>65.2</v>
      </c>
      <c r="I31" s="22">
        <v>81.347999999999999</v>
      </c>
      <c r="J31" s="21">
        <f>RANK(I31,$I$31:$I$31,0)</f>
        <v>1</v>
      </c>
      <c r="K31" s="23"/>
    </row>
    <row r="32" spans="1:11" s="7" customFormat="1" ht="21" customHeight="1">
      <c r="A32" s="28" t="s">
        <v>340</v>
      </c>
      <c r="B32" s="9" t="s">
        <v>81</v>
      </c>
      <c r="C32" s="9" t="s">
        <v>82</v>
      </c>
      <c r="D32" s="9" t="s">
        <v>13</v>
      </c>
      <c r="E32" s="22">
        <v>85.7</v>
      </c>
      <c r="F32" s="22">
        <f>E32*20%</f>
        <v>17.14</v>
      </c>
      <c r="G32" s="22">
        <v>87.46</v>
      </c>
      <c r="H32" s="22">
        <f>G32*80%</f>
        <v>69.968000000000004</v>
      </c>
      <c r="I32" s="22">
        <v>87.108000000000004</v>
      </c>
      <c r="J32" s="21">
        <f t="shared" ref="J32:J40" si="2">RANK(I32,$I$32:$I$83,0)</f>
        <v>1</v>
      </c>
      <c r="K32" s="9"/>
    </row>
    <row r="33" spans="1:11" s="7" customFormat="1" ht="21" customHeight="1">
      <c r="A33" s="28"/>
      <c r="B33" s="9" t="s">
        <v>83</v>
      </c>
      <c r="C33" s="9" t="s">
        <v>84</v>
      </c>
      <c r="D33" s="9" t="s">
        <v>13</v>
      </c>
      <c r="E33" s="22">
        <v>86.1</v>
      </c>
      <c r="F33" s="22">
        <f>E33*20%</f>
        <v>17.22</v>
      </c>
      <c r="G33" s="22">
        <v>86.98</v>
      </c>
      <c r="H33" s="22">
        <f>G33*80%</f>
        <v>69.584000000000003</v>
      </c>
      <c r="I33" s="22">
        <v>86.804000000000002</v>
      </c>
      <c r="J33" s="21">
        <f t="shared" si="2"/>
        <v>2</v>
      </c>
      <c r="K33" s="9"/>
    </row>
    <row r="34" spans="1:11" s="7" customFormat="1" ht="21" customHeight="1">
      <c r="A34" s="28"/>
      <c r="B34" s="9" t="s">
        <v>85</v>
      </c>
      <c r="C34" s="9" t="s">
        <v>86</v>
      </c>
      <c r="D34" s="9" t="s">
        <v>13</v>
      </c>
      <c r="E34" s="22">
        <v>83.34</v>
      </c>
      <c r="F34" s="22">
        <f>E34*0.2</f>
        <v>16.668000000000003</v>
      </c>
      <c r="G34" s="22">
        <f>IF(E34&lt;80,0,VLOOKUP($B34,[1]上微型课成绩统分表!$C$5:$E$168,3,))</f>
        <v>86.74</v>
      </c>
      <c r="H34" s="22">
        <f>G34*0.8</f>
        <v>69.391999999999996</v>
      </c>
      <c r="I34" s="22">
        <v>86.06</v>
      </c>
      <c r="J34" s="21">
        <f t="shared" si="2"/>
        <v>3</v>
      </c>
      <c r="K34" s="23"/>
    </row>
    <row r="35" spans="1:11" s="7" customFormat="1" ht="21" customHeight="1">
      <c r="A35" s="28"/>
      <c r="B35" s="9" t="s">
        <v>87</v>
      </c>
      <c r="C35" s="9" t="s">
        <v>88</v>
      </c>
      <c r="D35" s="9" t="s">
        <v>13</v>
      </c>
      <c r="E35" s="22">
        <v>82.68</v>
      </c>
      <c r="F35" s="22">
        <f>E35*20%</f>
        <v>16.536000000000001</v>
      </c>
      <c r="G35" s="22">
        <v>86.42</v>
      </c>
      <c r="H35" s="22">
        <f>G35*80%</f>
        <v>69.13600000000001</v>
      </c>
      <c r="I35" s="22">
        <v>85.671999999999997</v>
      </c>
      <c r="J35" s="21">
        <f t="shared" si="2"/>
        <v>4</v>
      </c>
      <c r="K35" s="9"/>
    </row>
    <row r="36" spans="1:11" s="7" customFormat="1" ht="21" customHeight="1">
      <c r="A36" s="28"/>
      <c r="B36" s="9" t="s">
        <v>89</v>
      </c>
      <c r="C36" s="9" t="s">
        <v>90</v>
      </c>
      <c r="D36" s="9" t="s">
        <v>13</v>
      </c>
      <c r="E36" s="23">
        <v>86.26</v>
      </c>
      <c r="F36" s="23">
        <v>17.251999999999999</v>
      </c>
      <c r="G36" s="25">
        <v>85.38</v>
      </c>
      <c r="H36" s="25">
        <v>68.304000000000002</v>
      </c>
      <c r="I36" s="22">
        <v>85.555999999999997</v>
      </c>
      <c r="J36" s="21">
        <f t="shared" si="2"/>
        <v>5</v>
      </c>
      <c r="K36" s="9"/>
    </row>
    <row r="37" spans="1:11" s="7" customFormat="1" ht="21" customHeight="1">
      <c r="A37" s="28"/>
      <c r="B37" s="9" t="s">
        <v>91</v>
      </c>
      <c r="C37" s="9" t="s">
        <v>92</v>
      </c>
      <c r="D37" s="9" t="s">
        <v>13</v>
      </c>
      <c r="E37" s="22">
        <v>85.26</v>
      </c>
      <c r="F37" s="22">
        <f>E37*0.2</f>
        <v>17.052000000000003</v>
      </c>
      <c r="G37" s="22">
        <f>IF(E37&lt;80,0,VLOOKUP($B37,[1]上微型课成绩统分表!$C$5:$E$168,3,))</f>
        <v>85.52</v>
      </c>
      <c r="H37" s="22">
        <f>G37*0.8</f>
        <v>68.415999999999997</v>
      </c>
      <c r="I37" s="22">
        <v>85.468000000000004</v>
      </c>
      <c r="J37" s="21">
        <f t="shared" si="2"/>
        <v>6</v>
      </c>
      <c r="K37" s="23"/>
    </row>
    <row r="38" spans="1:11" s="7" customFormat="1" ht="21" customHeight="1">
      <c r="A38" s="28"/>
      <c r="B38" s="9" t="s">
        <v>93</v>
      </c>
      <c r="C38" s="9" t="s">
        <v>94</v>
      </c>
      <c r="D38" s="9" t="s">
        <v>13</v>
      </c>
      <c r="E38" s="22">
        <v>83.68</v>
      </c>
      <c r="F38" s="22">
        <f>E38*20%</f>
        <v>16.736000000000001</v>
      </c>
      <c r="G38" s="22">
        <v>85.34</v>
      </c>
      <c r="H38" s="22">
        <f>G38*80%</f>
        <v>68.272000000000006</v>
      </c>
      <c r="I38" s="22">
        <v>85.007999999999996</v>
      </c>
      <c r="J38" s="21">
        <f t="shared" si="2"/>
        <v>7</v>
      </c>
      <c r="K38" s="9"/>
    </row>
    <row r="39" spans="1:11" s="7" customFormat="1" ht="21" customHeight="1">
      <c r="A39" s="28"/>
      <c r="B39" s="9" t="s">
        <v>95</v>
      </c>
      <c r="C39" s="9" t="s">
        <v>96</v>
      </c>
      <c r="D39" s="9" t="s">
        <v>13</v>
      </c>
      <c r="E39" s="22">
        <v>82.64</v>
      </c>
      <c r="F39" s="22">
        <f>E39*20%</f>
        <v>16.528000000000002</v>
      </c>
      <c r="G39" s="22">
        <v>85.46</v>
      </c>
      <c r="H39" s="22">
        <f>G39*80%</f>
        <v>68.367999999999995</v>
      </c>
      <c r="I39" s="22">
        <v>84.896000000000001</v>
      </c>
      <c r="J39" s="21">
        <f t="shared" si="2"/>
        <v>8</v>
      </c>
      <c r="K39" s="9"/>
    </row>
    <row r="40" spans="1:11" s="7" customFormat="1" ht="21" customHeight="1">
      <c r="A40" s="28"/>
      <c r="B40" s="9" t="s">
        <v>97</v>
      </c>
      <c r="C40" s="9" t="s">
        <v>98</v>
      </c>
      <c r="D40" s="9" t="s">
        <v>13</v>
      </c>
      <c r="E40" s="22">
        <v>81.239999999999995</v>
      </c>
      <c r="F40" s="22">
        <f>E40*20%</f>
        <v>16.248000000000001</v>
      </c>
      <c r="G40" s="22">
        <v>85.6</v>
      </c>
      <c r="H40" s="22">
        <f>G40*80%</f>
        <v>68.48</v>
      </c>
      <c r="I40" s="22">
        <v>84.73</v>
      </c>
      <c r="J40" s="21">
        <f t="shared" si="2"/>
        <v>9</v>
      </c>
      <c r="K40" s="26"/>
    </row>
    <row r="41" spans="1:11" s="7" customFormat="1" ht="21" customHeight="1">
      <c r="A41" s="28"/>
      <c r="B41" s="9" t="s">
        <v>99</v>
      </c>
      <c r="C41" s="9" t="s">
        <v>100</v>
      </c>
      <c r="D41" s="9" t="s">
        <v>13</v>
      </c>
      <c r="E41" s="22">
        <v>81.739999999999995</v>
      </c>
      <c r="F41" s="22">
        <f>E41*0.2</f>
        <v>16.347999999999999</v>
      </c>
      <c r="G41" s="22">
        <f>IF(E41&lt;80,0,VLOOKUP($B41,[1]上微型课成绩统分表!$C$5:$E$168,3,))</f>
        <v>85.48</v>
      </c>
      <c r="H41" s="22">
        <f>G41*0.8</f>
        <v>68.384</v>
      </c>
      <c r="I41" s="22">
        <v>84.73</v>
      </c>
      <c r="J41" s="21">
        <v>10</v>
      </c>
      <c r="K41" s="26"/>
    </row>
    <row r="42" spans="1:11" s="7" customFormat="1" ht="21" customHeight="1">
      <c r="A42" s="28"/>
      <c r="B42" s="9" t="s">
        <v>101</v>
      </c>
      <c r="C42" s="9" t="s">
        <v>102</v>
      </c>
      <c r="D42" s="9" t="s">
        <v>13</v>
      </c>
      <c r="E42" s="22">
        <v>85.58</v>
      </c>
      <c r="F42" s="22">
        <f>E42*0.2</f>
        <v>17.116</v>
      </c>
      <c r="G42" s="22">
        <f>IF(E42&lt;80,0,VLOOKUP($B42,[1]上微型课成绩统分表!$C$5:$E$168,3,))</f>
        <v>84.52</v>
      </c>
      <c r="H42" s="22">
        <f>G42*0.8</f>
        <v>67.616</v>
      </c>
      <c r="I42" s="22">
        <v>84.73</v>
      </c>
      <c r="J42" s="21">
        <v>11</v>
      </c>
      <c r="K42" s="26"/>
    </row>
    <row r="43" spans="1:11" s="7" customFormat="1" ht="21" customHeight="1">
      <c r="A43" s="28"/>
      <c r="B43" s="9" t="s">
        <v>103</v>
      </c>
      <c r="C43" s="9" t="s">
        <v>104</v>
      </c>
      <c r="D43" s="9" t="s">
        <v>13</v>
      </c>
      <c r="E43" s="22">
        <v>82.68</v>
      </c>
      <c r="F43" s="22">
        <f>E43*0.2</f>
        <v>16.536000000000001</v>
      </c>
      <c r="G43" s="22">
        <f>IF(E43&lt;80,0,VLOOKUP($B43,[1]上微型课成绩统分表!$C$5:$E$168,3,))</f>
        <v>85</v>
      </c>
      <c r="H43" s="22">
        <f>G43*0.8</f>
        <v>68</v>
      </c>
      <c r="I43" s="22">
        <v>84.536000000000001</v>
      </c>
      <c r="J43" s="21">
        <f t="shared" ref="J43:J52" si="3">RANK(I43,$I$32:$I$83,0)</f>
        <v>12</v>
      </c>
      <c r="K43" s="23"/>
    </row>
    <row r="44" spans="1:11" s="7" customFormat="1" ht="21" customHeight="1">
      <c r="A44" s="28"/>
      <c r="B44" s="9" t="s">
        <v>105</v>
      </c>
      <c r="C44" s="9" t="s">
        <v>106</v>
      </c>
      <c r="D44" s="9" t="s">
        <v>13</v>
      </c>
      <c r="E44" s="23">
        <v>83.8</v>
      </c>
      <c r="F44" s="24">
        <v>16.760000000000002</v>
      </c>
      <c r="G44" s="24">
        <v>84.34</v>
      </c>
      <c r="H44" s="24">
        <v>67.471999999999994</v>
      </c>
      <c r="I44" s="22">
        <v>84.231999999999999</v>
      </c>
      <c r="J44" s="21">
        <f t="shared" si="3"/>
        <v>13</v>
      </c>
      <c r="K44" s="9"/>
    </row>
    <row r="45" spans="1:11" s="7" customFormat="1" ht="21" customHeight="1">
      <c r="A45" s="28"/>
      <c r="B45" s="9" t="s">
        <v>107</v>
      </c>
      <c r="C45" s="9" t="s">
        <v>108</v>
      </c>
      <c r="D45" s="9" t="s">
        <v>13</v>
      </c>
      <c r="E45" s="23">
        <v>84.1</v>
      </c>
      <c r="F45" s="23">
        <v>16.82</v>
      </c>
      <c r="G45" s="25">
        <v>84.04</v>
      </c>
      <c r="H45" s="25">
        <v>67.231999999999999</v>
      </c>
      <c r="I45" s="22">
        <v>84.052000000000007</v>
      </c>
      <c r="J45" s="21">
        <f t="shared" si="3"/>
        <v>14</v>
      </c>
      <c r="K45" s="9"/>
    </row>
    <row r="46" spans="1:11" s="7" customFormat="1" ht="21" customHeight="1">
      <c r="A46" s="28"/>
      <c r="B46" s="9" t="s">
        <v>109</v>
      </c>
      <c r="C46" s="9" t="s">
        <v>110</v>
      </c>
      <c r="D46" s="9" t="s">
        <v>13</v>
      </c>
      <c r="E46" s="22">
        <v>85.96</v>
      </c>
      <c r="F46" s="22">
        <f>E46*0.2</f>
        <v>17.192</v>
      </c>
      <c r="G46" s="22">
        <f>IF(E46&lt;80,0,VLOOKUP($B46,[1]上微型课成绩统分表!$C$5:$E$168,3,))</f>
        <v>83.54</v>
      </c>
      <c r="H46" s="22">
        <f>G46*0.8</f>
        <v>66.832000000000008</v>
      </c>
      <c r="I46" s="22">
        <v>84.024000000000001</v>
      </c>
      <c r="J46" s="21">
        <f t="shared" si="3"/>
        <v>15</v>
      </c>
      <c r="K46" s="23"/>
    </row>
    <row r="47" spans="1:11" s="7" customFormat="1" ht="21" customHeight="1">
      <c r="A47" s="28"/>
      <c r="B47" s="9" t="s">
        <v>111</v>
      </c>
      <c r="C47" s="9" t="s">
        <v>112</v>
      </c>
      <c r="D47" s="9" t="s">
        <v>13</v>
      </c>
      <c r="E47" s="22">
        <v>85.26</v>
      </c>
      <c r="F47" s="22">
        <f>E47*20%</f>
        <v>17.052000000000003</v>
      </c>
      <c r="G47" s="22">
        <v>83.46</v>
      </c>
      <c r="H47" s="22">
        <f>G47*80%</f>
        <v>66.768000000000001</v>
      </c>
      <c r="I47" s="22">
        <v>83.82</v>
      </c>
      <c r="J47" s="21">
        <f t="shared" si="3"/>
        <v>16</v>
      </c>
      <c r="K47" s="9"/>
    </row>
    <row r="48" spans="1:11" s="7" customFormat="1" ht="21" customHeight="1">
      <c r="A48" s="28"/>
      <c r="B48" s="9" t="s">
        <v>113</v>
      </c>
      <c r="C48" s="9" t="s">
        <v>114</v>
      </c>
      <c r="D48" s="9" t="s">
        <v>13</v>
      </c>
      <c r="E48" s="22">
        <v>84.74</v>
      </c>
      <c r="F48" s="22">
        <f>E48*0.2</f>
        <v>16.948</v>
      </c>
      <c r="G48" s="22">
        <f>IF(E48&lt;80,0,VLOOKUP($B48,[1]上微型课成绩统分表!$C$5:$E$168,3,))</f>
        <v>83.04</v>
      </c>
      <c r="H48" s="22">
        <f>G48*0.8</f>
        <v>66.432000000000002</v>
      </c>
      <c r="I48" s="22">
        <v>83.38</v>
      </c>
      <c r="J48" s="21">
        <f t="shared" si="3"/>
        <v>17</v>
      </c>
      <c r="K48" s="23"/>
    </row>
    <row r="49" spans="1:11" s="7" customFormat="1" ht="21" customHeight="1">
      <c r="A49" s="28"/>
      <c r="B49" s="9" t="s">
        <v>115</v>
      </c>
      <c r="C49" s="9" t="s">
        <v>116</v>
      </c>
      <c r="D49" s="9" t="s">
        <v>13</v>
      </c>
      <c r="E49" s="22">
        <v>82.18</v>
      </c>
      <c r="F49" s="22">
        <f>E49*0.2</f>
        <v>16.436000000000003</v>
      </c>
      <c r="G49" s="22">
        <f>IF(E49&lt;80,0,VLOOKUP($B49,[1]上微型课成绩统分表!$C$5:$E$168,3,))</f>
        <v>83.6</v>
      </c>
      <c r="H49" s="22">
        <f>G49*0.8</f>
        <v>66.88</v>
      </c>
      <c r="I49" s="22">
        <v>83.316000000000003</v>
      </c>
      <c r="J49" s="21">
        <f t="shared" si="3"/>
        <v>18</v>
      </c>
      <c r="K49" s="23"/>
    </row>
    <row r="50" spans="1:11" s="7" customFormat="1" ht="21" customHeight="1">
      <c r="A50" s="28"/>
      <c r="B50" s="9" t="s">
        <v>117</v>
      </c>
      <c r="C50" s="9" t="s">
        <v>118</v>
      </c>
      <c r="D50" s="9" t="s">
        <v>13</v>
      </c>
      <c r="E50" s="22">
        <v>81.739999999999995</v>
      </c>
      <c r="F50" s="22">
        <f>E50*0.2</f>
        <v>16.347999999999999</v>
      </c>
      <c r="G50" s="22">
        <f>IF(E50&lt;80,0,VLOOKUP($B50,[1]上微型课成绩统分表!$C$5:$E$168,3,))</f>
        <v>83.62</v>
      </c>
      <c r="H50" s="22">
        <f>G50*0.8</f>
        <v>66.896000000000001</v>
      </c>
      <c r="I50" s="22">
        <v>83.244</v>
      </c>
      <c r="J50" s="21">
        <f t="shared" si="3"/>
        <v>19</v>
      </c>
      <c r="K50" s="23"/>
    </row>
    <row r="51" spans="1:11" s="7" customFormat="1" ht="21" customHeight="1">
      <c r="A51" s="28"/>
      <c r="B51" s="9" t="s">
        <v>119</v>
      </c>
      <c r="C51" s="9" t="s">
        <v>120</v>
      </c>
      <c r="D51" s="9" t="s">
        <v>13</v>
      </c>
      <c r="E51" s="23">
        <v>83.22</v>
      </c>
      <c r="F51" s="23">
        <v>16.643999999999998</v>
      </c>
      <c r="G51" s="25">
        <v>83.12</v>
      </c>
      <c r="H51" s="25">
        <v>66.495999999999995</v>
      </c>
      <c r="I51" s="22">
        <v>83.14</v>
      </c>
      <c r="J51" s="21">
        <f t="shared" si="3"/>
        <v>20</v>
      </c>
      <c r="K51" s="9"/>
    </row>
    <row r="52" spans="1:11" s="7" customFormat="1" ht="21" customHeight="1">
      <c r="A52" s="28"/>
      <c r="B52" s="9" t="s">
        <v>121</v>
      </c>
      <c r="C52" s="9" t="s">
        <v>122</v>
      </c>
      <c r="D52" s="9" t="s">
        <v>13</v>
      </c>
      <c r="E52" s="22">
        <v>83.28</v>
      </c>
      <c r="F52" s="22">
        <f>E52*0.2</f>
        <v>16.656000000000002</v>
      </c>
      <c r="G52" s="22">
        <f>IF(E52&lt;80,0,VLOOKUP($B52,[1]上微型课成绩统分表!$C$5:$E$168,3,))</f>
        <v>82.98</v>
      </c>
      <c r="H52" s="22">
        <f>G52*0.8</f>
        <v>66.384</v>
      </c>
      <c r="I52" s="22">
        <v>83.04</v>
      </c>
      <c r="J52" s="21">
        <f t="shared" si="3"/>
        <v>21</v>
      </c>
      <c r="K52" s="23"/>
    </row>
    <row r="53" spans="1:11" s="7" customFormat="1" ht="21" customHeight="1">
      <c r="A53" s="28"/>
      <c r="B53" s="9" t="s">
        <v>123</v>
      </c>
      <c r="C53" s="9" t="s">
        <v>124</v>
      </c>
      <c r="D53" s="9" t="s">
        <v>13</v>
      </c>
      <c r="E53" s="22">
        <v>86.4</v>
      </c>
      <c r="F53" s="22">
        <f>E53*0.2</f>
        <v>17.28</v>
      </c>
      <c r="G53" s="22">
        <f>IF(E53&lt;80,0,VLOOKUP($B53,[1]上微型课成绩统分表!$C$5:$E$168,3,))</f>
        <v>82.2</v>
      </c>
      <c r="H53" s="22">
        <f>G53*0.8</f>
        <v>65.760000000000005</v>
      </c>
      <c r="I53" s="22">
        <v>83.04</v>
      </c>
      <c r="J53" s="21">
        <v>22</v>
      </c>
      <c r="K53" s="23"/>
    </row>
    <row r="54" spans="1:11" s="7" customFormat="1" ht="21" customHeight="1">
      <c r="A54" s="28"/>
      <c r="B54" s="19" t="s">
        <v>125</v>
      </c>
      <c r="C54" s="19" t="s">
        <v>126</v>
      </c>
      <c r="D54" s="9" t="s">
        <v>13</v>
      </c>
      <c r="E54" s="20">
        <v>82.2</v>
      </c>
      <c r="F54" s="20">
        <v>16.440000000000001</v>
      </c>
      <c r="G54" s="20">
        <v>83.16</v>
      </c>
      <c r="H54" s="20">
        <v>66.528000000000006</v>
      </c>
      <c r="I54" s="20">
        <v>82.968000000000004</v>
      </c>
      <c r="J54" s="21">
        <f t="shared" ref="J54:J76" si="4">RANK(I54,$I$32:$I$83,0)</f>
        <v>23</v>
      </c>
      <c r="K54" s="9"/>
    </row>
    <row r="55" spans="1:11" s="7" customFormat="1" ht="21" customHeight="1">
      <c r="A55" s="28"/>
      <c r="B55" s="9" t="s">
        <v>127</v>
      </c>
      <c r="C55" s="9" t="s">
        <v>128</v>
      </c>
      <c r="D55" s="9" t="s">
        <v>13</v>
      </c>
      <c r="E55" s="22">
        <v>82.14</v>
      </c>
      <c r="F55" s="22">
        <f>E55*0.2</f>
        <v>16.428000000000001</v>
      </c>
      <c r="G55" s="22">
        <f>IF(E55&lt;80,0,VLOOKUP($B55,[1]上微型课成绩统分表!$C$5:$E$168,3,))</f>
        <v>83.16</v>
      </c>
      <c r="H55" s="22">
        <f>G55*0.8</f>
        <v>66.528000000000006</v>
      </c>
      <c r="I55" s="22">
        <v>82.956000000000003</v>
      </c>
      <c r="J55" s="21">
        <f t="shared" si="4"/>
        <v>24</v>
      </c>
      <c r="K55" s="23"/>
    </row>
    <row r="56" spans="1:11" s="7" customFormat="1" ht="21" customHeight="1">
      <c r="A56" s="28"/>
      <c r="B56" s="9" t="s">
        <v>129</v>
      </c>
      <c r="C56" s="9" t="s">
        <v>130</v>
      </c>
      <c r="D56" s="9" t="s">
        <v>13</v>
      </c>
      <c r="E56" s="23">
        <v>80.44</v>
      </c>
      <c r="F56" s="24">
        <v>16.088000000000001</v>
      </c>
      <c r="G56" s="24">
        <v>83.48</v>
      </c>
      <c r="H56" s="24">
        <v>66.784000000000006</v>
      </c>
      <c r="I56" s="22">
        <v>82.872</v>
      </c>
      <c r="J56" s="21">
        <f t="shared" si="4"/>
        <v>25</v>
      </c>
      <c r="K56" s="9"/>
    </row>
    <row r="57" spans="1:11" s="7" customFormat="1" ht="21" customHeight="1">
      <c r="A57" s="28"/>
      <c r="B57" s="19" t="s">
        <v>131</v>
      </c>
      <c r="C57" s="19" t="s">
        <v>132</v>
      </c>
      <c r="D57" s="9" t="s">
        <v>13</v>
      </c>
      <c r="E57" s="20">
        <v>82.64</v>
      </c>
      <c r="F57" s="20">
        <v>16.527999999999999</v>
      </c>
      <c r="G57" s="20">
        <v>82.66</v>
      </c>
      <c r="H57" s="20">
        <v>66.128</v>
      </c>
      <c r="I57" s="20">
        <v>82.656000000000006</v>
      </c>
      <c r="J57" s="21">
        <f t="shared" si="4"/>
        <v>26</v>
      </c>
      <c r="K57" s="9"/>
    </row>
    <row r="58" spans="1:11" s="7" customFormat="1" ht="21" customHeight="1">
      <c r="A58" s="28"/>
      <c r="B58" s="9" t="s">
        <v>133</v>
      </c>
      <c r="C58" s="9" t="s">
        <v>134</v>
      </c>
      <c r="D58" s="9" t="s">
        <v>13</v>
      </c>
      <c r="E58" s="22">
        <v>85.02</v>
      </c>
      <c r="F58" s="22">
        <f>E58*0.2</f>
        <v>17.004000000000001</v>
      </c>
      <c r="G58" s="22">
        <f>IF(E58&lt;80,0,VLOOKUP($B58,[1]上微型课成绩统分表!$C$5:$E$168,3,))</f>
        <v>82.06</v>
      </c>
      <c r="H58" s="22">
        <f>G58*0.8</f>
        <v>65.64800000000001</v>
      </c>
      <c r="I58" s="22">
        <v>82.652000000000001</v>
      </c>
      <c r="J58" s="21">
        <f t="shared" si="4"/>
        <v>27</v>
      </c>
      <c r="K58" s="23"/>
    </row>
    <row r="59" spans="1:11" s="7" customFormat="1" ht="21" customHeight="1">
      <c r="A59" s="28"/>
      <c r="B59" s="9" t="s">
        <v>135</v>
      </c>
      <c r="C59" s="9" t="s">
        <v>136</v>
      </c>
      <c r="D59" s="9" t="s">
        <v>13</v>
      </c>
      <c r="E59" s="22">
        <v>82.06</v>
      </c>
      <c r="F59" s="22">
        <f>E59*0.2</f>
        <v>16.412000000000003</v>
      </c>
      <c r="G59" s="22">
        <f>IF(E59&lt;80,0,VLOOKUP($B59,[1]上微型课成绩统分表!$C$5:$E$168,3,))</f>
        <v>82.64</v>
      </c>
      <c r="H59" s="22">
        <f>G59*0.8</f>
        <v>66.112000000000009</v>
      </c>
      <c r="I59" s="22">
        <v>82.524000000000001</v>
      </c>
      <c r="J59" s="21">
        <f t="shared" si="4"/>
        <v>28</v>
      </c>
      <c r="K59" s="23"/>
    </row>
    <row r="60" spans="1:11" s="7" customFormat="1" ht="21" customHeight="1">
      <c r="A60" s="28"/>
      <c r="B60" s="19" t="s">
        <v>137</v>
      </c>
      <c r="C60" s="19" t="s">
        <v>138</v>
      </c>
      <c r="D60" s="9" t="s">
        <v>13</v>
      </c>
      <c r="E60" s="20">
        <v>82.2</v>
      </c>
      <c r="F60" s="20">
        <v>16.440000000000001</v>
      </c>
      <c r="G60" s="20">
        <v>82.6</v>
      </c>
      <c r="H60" s="20">
        <v>66.08</v>
      </c>
      <c r="I60" s="20">
        <v>82.52</v>
      </c>
      <c r="J60" s="21">
        <f t="shared" si="4"/>
        <v>29</v>
      </c>
      <c r="K60" s="9"/>
    </row>
    <row r="61" spans="1:11" s="7" customFormat="1" ht="21" customHeight="1">
      <c r="A61" s="28"/>
      <c r="B61" s="9" t="s">
        <v>139</v>
      </c>
      <c r="C61" s="9" t="s">
        <v>140</v>
      </c>
      <c r="D61" s="9" t="s">
        <v>13</v>
      </c>
      <c r="E61" s="22">
        <v>84.26</v>
      </c>
      <c r="F61" s="22">
        <f>E61*0.2</f>
        <v>16.852</v>
      </c>
      <c r="G61" s="22">
        <f>IF(E61&lt;80,0,VLOOKUP($B61,[1]上微型课成绩统分表!$C$5:$E$168,3,))</f>
        <v>82.02</v>
      </c>
      <c r="H61" s="22">
        <f>G61*0.8</f>
        <v>65.616</v>
      </c>
      <c r="I61" s="22">
        <v>82.468000000000004</v>
      </c>
      <c r="J61" s="21">
        <f t="shared" si="4"/>
        <v>30</v>
      </c>
      <c r="K61" s="23"/>
    </row>
    <row r="62" spans="1:11" s="7" customFormat="1" ht="21" customHeight="1">
      <c r="A62" s="28" t="s">
        <v>340</v>
      </c>
      <c r="B62" s="9" t="s">
        <v>141</v>
      </c>
      <c r="C62" s="9" t="s">
        <v>142</v>
      </c>
      <c r="D62" s="9" t="s">
        <v>13</v>
      </c>
      <c r="E62" s="22">
        <v>82.48</v>
      </c>
      <c r="F62" s="22">
        <f>E62*0.2</f>
        <v>16.496000000000002</v>
      </c>
      <c r="G62" s="22">
        <f>IF(E62&lt;80,0,VLOOKUP($B62,[1]上微型课成绩统分表!$C$5:$E$168,3,))</f>
        <v>82.46</v>
      </c>
      <c r="H62" s="22">
        <f>G62*0.8</f>
        <v>65.968000000000004</v>
      </c>
      <c r="I62" s="22">
        <v>82.463999999999999</v>
      </c>
      <c r="J62" s="21">
        <f t="shared" si="4"/>
        <v>31</v>
      </c>
      <c r="K62" s="23"/>
    </row>
    <row r="63" spans="1:11" s="7" customFormat="1" ht="21" customHeight="1">
      <c r="A63" s="28"/>
      <c r="B63" s="19" t="s">
        <v>143</v>
      </c>
      <c r="C63" s="19" t="s">
        <v>144</v>
      </c>
      <c r="D63" s="9" t="s">
        <v>13</v>
      </c>
      <c r="E63" s="20">
        <v>80.5</v>
      </c>
      <c r="F63" s="20">
        <v>16.100000000000001</v>
      </c>
      <c r="G63" s="20">
        <v>82.9</v>
      </c>
      <c r="H63" s="20">
        <v>66.319999999999993</v>
      </c>
      <c r="I63" s="20">
        <v>82.42</v>
      </c>
      <c r="J63" s="21">
        <f t="shared" si="4"/>
        <v>32</v>
      </c>
      <c r="K63" s="9"/>
    </row>
    <row r="64" spans="1:11" s="7" customFormat="1" ht="21" customHeight="1">
      <c r="A64" s="28"/>
      <c r="B64" s="9" t="s">
        <v>145</v>
      </c>
      <c r="C64" s="9" t="s">
        <v>146</v>
      </c>
      <c r="D64" s="9" t="s">
        <v>13</v>
      </c>
      <c r="E64" s="22">
        <v>84.3</v>
      </c>
      <c r="F64" s="22">
        <f t="shared" ref="F64:F69" si="5">E64*0.2</f>
        <v>16.86</v>
      </c>
      <c r="G64" s="22">
        <f>IF(E64&lt;80,0,VLOOKUP($B64,[1]上微型课成绩统分表!$C$5:$E$168,3,))</f>
        <v>81.88</v>
      </c>
      <c r="H64" s="22">
        <f t="shared" ref="H64:H69" si="6">G64*0.8</f>
        <v>65.504000000000005</v>
      </c>
      <c r="I64" s="22">
        <v>82.364000000000004</v>
      </c>
      <c r="J64" s="21">
        <f t="shared" si="4"/>
        <v>33</v>
      </c>
      <c r="K64" s="23"/>
    </row>
    <row r="65" spans="1:11" s="7" customFormat="1" ht="21" customHeight="1">
      <c r="A65" s="28"/>
      <c r="B65" s="9" t="s">
        <v>147</v>
      </c>
      <c r="C65" s="9" t="s">
        <v>148</v>
      </c>
      <c r="D65" s="9" t="s">
        <v>13</v>
      </c>
      <c r="E65" s="22">
        <v>81.680000000000007</v>
      </c>
      <c r="F65" s="22">
        <f t="shared" si="5"/>
        <v>16.336000000000002</v>
      </c>
      <c r="G65" s="22">
        <f>IF(E65&lt;80,0,VLOOKUP($B65,[1]上微型课成绩统分表!$C$5:$E$168,3,))</f>
        <v>82.48</v>
      </c>
      <c r="H65" s="22">
        <f t="shared" si="6"/>
        <v>65.984000000000009</v>
      </c>
      <c r="I65" s="22">
        <v>82.32</v>
      </c>
      <c r="J65" s="21">
        <f t="shared" si="4"/>
        <v>34</v>
      </c>
      <c r="K65" s="23"/>
    </row>
    <row r="66" spans="1:11" s="7" customFormat="1" ht="21" customHeight="1">
      <c r="A66" s="28"/>
      <c r="B66" s="9" t="s">
        <v>149</v>
      </c>
      <c r="C66" s="9" t="s">
        <v>150</v>
      </c>
      <c r="D66" s="9" t="s">
        <v>13</v>
      </c>
      <c r="E66" s="22">
        <v>84.5</v>
      </c>
      <c r="F66" s="22">
        <f t="shared" si="5"/>
        <v>16.900000000000002</v>
      </c>
      <c r="G66" s="22">
        <f>IF(E66&lt;80,0,VLOOKUP($B66,[1]上微型课成绩统分表!$C$5:$E$168,3,))</f>
        <v>81.680000000000007</v>
      </c>
      <c r="H66" s="22">
        <f t="shared" si="6"/>
        <v>65.344000000000008</v>
      </c>
      <c r="I66" s="22">
        <v>82.244</v>
      </c>
      <c r="J66" s="21">
        <f t="shared" si="4"/>
        <v>35</v>
      </c>
      <c r="K66" s="23"/>
    </row>
    <row r="67" spans="1:11" s="7" customFormat="1" ht="21" customHeight="1">
      <c r="A67" s="28"/>
      <c r="B67" s="9" t="s">
        <v>151</v>
      </c>
      <c r="C67" s="9" t="s">
        <v>152</v>
      </c>
      <c r="D67" s="9" t="s">
        <v>13</v>
      </c>
      <c r="E67" s="22">
        <v>81.84</v>
      </c>
      <c r="F67" s="22">
        <f t="shared" si="5"/>
        <v>16.368000000000002</v>
      </c>
      <c r="G67" s="22">
        <f>IF(E67&lt;80,0,VLOOKUP($B67,[1]上微型课成绩统分表!$C$5:$E$168,3,))</f>
        <v>82.32</v>
      </c>
      <c r="H67" s="22">
        <f t="shared" si="6"/>
        <v>65.855999999999995</v>
      </c>
      <c r="I67" s="22">
        <v>82.224000000000004</v>
      </c>
      <c r="J67" s="21">
        <f t="shared" si="4"/>
        <v>36</v>
      </c>
      <c r="K67" s="23"/>
    </row>
    <row r="68" spans="1:11" s="7" customFormat="1" ht="21" customHeight="1">
      <c r="A68" s="28"/>
      <c r="B68" s="9" t="s">
        <v>153</v>
      </c>
      <c r="C68" s="9" t="s">
        <v>154</v>
      </c>
      <c r="D68" s="9" t="s">
        <v>13</v>
      </c>
      <c r="E68" s="22">
        <v>81.12</v>
      </c>
      <c r="F68" s="22">
        <f t="shared" si="5"/>
        <v>16.224</v>
      </c>
      <c r="G68" s="22">
        <f>IF(E68&lt;80,0,VLOOKUP($B68,[1]上微型课成绩统分表!$C$5:$E$168,3,))</f>
        <v>82.46</v>
      </c>
      <c r="H68" s="22">
        <f t="shared" si="6"/>
        <v>65.968000000000004</v>
      </c>
      <c r="I68" s="22">
        <v>82.191999999999993</v>
      </c>
      <c r="J68" s="21">
        <f t="shared" si="4"/>
        <v>37</v>
      </c>
      <c r="K68" s="23"/>
    </row>
    <row r="69" spans="1:11" s="7" customFormat="1" ht="21" customHeight="1">
      <c r="A69" s="28"/>
      <c r="B69" s="9" t="s">
        <v>155</v>
      </c>
      <c r="C69" s="9" t="s">
        <v>156</v>
      </c>
      <c r="D69" s="9" t="s">
        <v>13</v>
      </c>
      <c r="E69" s="22">
        <v>80.680000000000007</v>
      </c>
      <c r="F69" s="22">
        <f t="shared" si="5"/>
        <v>16.136000000000003</v>
      </c>
      <c r="G69" s="22">
        <f>IF(E69&lt;80,0,VLOOKUP($B69,[1]上微型课成绩统分表!$C$5:$E$168,3,))</f>
        <v>82.56</v>
      </c>
      <c r="H69" s="22">
        <f t="shared" si="6"/>
        <v>66.048000000000002</v>
      </c>
      <c r="I69" s="22">
        <v>82.183999999999997</v>
      </c>
      <c r="J69" s="21">
        <f t="shared" si="4"/>
        <v>38</v>
      </c>
      <c r="K69" s="23"/>
    </row>
    <row r="70" spans="1:11" s="7" customFormat="1" ht="21" customHeight="1">
      <c r="A70" s="28"/>
      <c r="B70" s="9" t="s">
        <v>157</v>
      </c>
      <c r="C70" s="9" t="s">
        <v>158</v>
      </c>
      <c r="D70" s="9" t="s">
        <v>13</v>
      </c>
      <c r="E70" s="22">
        <v>80.7</v>
      </c>
      <c r="F70" s="22">
        <f>E70*20%</f>
        <v>16.14</v>
      </c>
      <c r="G70" s="22">
        <v>82.38</v>
      </c>
      <c r="H70" s="22">
        <f>G70*80%</f>
        <v>65.903999999999996</v>
      </c>
      <c r="I70" s="22">
        <v>82.043999999999997</v>
      </c>
      <c r="J70" s="21">
        <f t="shared" si="4"/>
        <v>39</v>
      </c>
      <c r="K70" s="9"/>
    </row>
    <row r="71" spans="1:11" s="7" customFormat="1" ht="21" customHeight="1">
      <c r="A71" s="28"/>
      <c r="B71" s="19" t="s">
        <v>159</v>
      </c>
      <c r="C71" s="19" t="s">
        <v>160</v>
      </c>
      <c r="D71" s="9" t="s">
        <v>13</v>
      </c>
      <c r="E71" s="20">
        <v>82.2</v>
      </c>
      <c r="F71" s="20">
        <v>16.440000000000001</v>
      </c>
      <c r="G71" s="20">
        <v>82</v>
      </c>
      <c r="H71" s="20">
        <v>65.599999999999994</v>
      </c>
      <c r="I71" s="20">
        <v>82.04</v>
      </c>
      <c r="J71" s="21">
        <f t="shared" si="4"/>
        <v>40</v>
      </c>
      <c r="K71" s="9"/>
    </row>
    <row r="72" spans="1:11" s="7" customFormat="1" ht="21" customHeight="1">
      <c r="A72" s="28"/>
      <c r="B72" s="9" t="s">
        <v>161</v>
      </c>
      <c r="C72" s="9" t="s">
        <v>162</v>
      </c>
      <c r="D72" s="9" t="s">
        <v>13</v>
      </c>
      <c r="E72" s="22">
        <v>81.56</v>
      </c>
      <c r="F72" s="22">
        <f>E72*0.2</f>
        <v>16.312000000000001</v>
      </c>
      <c r="G72" s="22">
        <f>IF(E72&lt;80,0,VLOOKUP($B72,[1]上微型课成绩统分表!$C$5:$E$168,3,))</f>
        <v>82.14</v>
      </c>
      <c r="H72" s="22">
        <f>G72*0.8</f>
        <v>65.712000000000003</v>
      </c>
      <c r="I72" s="22">
        <v>82.024000000000001</v>
      </c>
      <c r="J72" s="21">
        <f t="shared" si="4"/>
        <v>41</v>
      </c>
      <c r="K72" s="23"/>
    </row>
    <row r="73" spans="1:11" s="7" customFormat="1" ht="21" customHeight="1">
      <c r="A73" s="28"/>
      <c r="B73" s="9" t="s">
        <v>163</v>
      </c>
      <c r="C73" s="9" t="s">
        <v>164</v>
      </c>
      <c r="D73" s="9" t="s">
        <v>13</v>
      </c>
      <c r="E73" s="22">
        <v>80.78</v>
      </c>
      <c r="F73" s="22">
        <f>E73*20%</f>
        <v>16.156000000000002</v>
      </c>
      <c r="G73" s="22">
        <v>82.28</v>
      </c>
      <c r="H73" s="22">
        <f>G73*80%</f>
        <v>65.823999999999998</v>
      </c>
      <c r="I73" s="22">
        <v>81.98</v>
      </c>
      <c r="J73" s="21">
        <f t="shared" si="4"/>
        <v>42</v>
      </c>
      <c r="K73" s="9"/>
    </row>
    <row r="74" spans="1:11" s="7" customFormat="1" ht="21" customHeight="1">
      <c r="A74" s="28"/>
      <c r="B74" s="9" t="s">
        <v>165</v>
      </c>
      <c r="C74" s="9" t="s">
        <v>166</v>
      </c>
      <c r="D74" s="9" t="s">
        <v>13</v>
      </c>
      <c r="E74" s="23">
        <v>81.96</v>
      </c>
      <c r="F74" s="24">
        <v>16.391999999999999</v>
      </c>
      <c r="G74" s="24">
        <v>81.96</v>
      </c>
      <c r="H74" s="24">
        <v>65.567999999999998</v>
      </c>
      <c r="I74" s="22">
        <v>81.96</v>
      </c>
      <c r="J74" s="21">
        <f t="shared" si="4"/>
        <v>43</v>
      </c>
      <c r="K74" s="9"/>
    </row>
    <row r="75" spans="1:11" s="7" customFormat="1" ht="21" customHeight="1">
      <c r="A75" s="28"/>
      <c r="B75" s="9" t="s">
        <v>167</v>
      </c>
      <c r="C75" s="9" t="s">
        <v>168</v>
      </c>
      <c r="D75" s="9" t="s">
        <v>13</v>
      </c>
      <c r="E75" s="22">
        <v>82.7</v>
      </c>
      <c r="F75" s="22">
        <f t="shared" ref="F75:F80" si="7">E75*0.2</f>
        <v>16.540000000000003</v>
      </c>
      <c r="G75" s="22">
        <f>IF(E75&lt;80,0,VLOOKUP($B75,[1]上微型课成绩统分表!$C$5:$E$168,3,))</f>
        <v>81.760000000000005</v>
      </c>
      <c r="H75" s="22">
        <f t="shared" ref="H75:H80" si="8">G75*0.8</f>
        <v>65.408000000000001</v>
      </c>
      <c r="I75" s="22">
        <v>81.947999999999993</v>
      </c>
      <c r="J75" s="21">
        <f t="shared" si="4"/>
        <v>44</v>
      </c>
      <c r="K75" s="23"/>
    </row>
    <row r="76" spans="1:11" s="7" customFormat="1" ht="21" customHeight="1">
      <c r="A76" s="28"/>
      <c r="B76" s="9" t="s">
        <v>169</v>
      </c>
      <c r="C76" s="9" t="s">
        <v>170</v>
      </c>
      <c r="D76" s="9" t="s">
        <v>13</v>
      </c>
      <c r="E76" s="22">
        <v>82.54</v>
      </c>
      <c r="F76" s="22">
        <f t="shared" si="7"/>
        <v>16.508000000000003</v>
      </c>
      <c r="G76" s="22">
        <f>IF(E76&lt;80,0,VLOOKUP($B76,[1]上微型课成绩统分表!$C$5:$E$168,3,))</f>
        <v>81.739999999999995</v>
      </c>
      <c r="H76" s="22">
        <f t="shared" si="8"/>
        <v>65.391999999999996</v>
      </c>
      <c r="I76" s="22">
        <v>81.900000000000006</v>
      </c>
      <c r="J76" s="21">
        <f t="shared" si="4"/>
        <v>45</v>
      </c>
      <c r="K76" s="23"/>
    </row>
    <row r="77" spans="1:11" s="7" customFormat="1" ht="21" customHeight="1">
      <c r="A77" s="28"/>
      <c r="B77" s="9" t="s">
        <v>171</v>
      </c>
      <c r="C77" s="9" t="s">
        <v>172</v>
      </c>
      <c r="D77" s="9" t="s">
        <v>13</v>
      </c>
      <c r="E77" s="22">
        <v>82.78</v>
      </c>
      <c r="F77" s="22">
        <f t="shared" si="7"/>
        <v>16.556000000000001</v>
      </c>
      <c r="G77" s="22">
        <f>IF(E77&lt;80,0,VLOOKUP($B77,[1]上微型课成绩统分表!$C$5:$E$168,3,))</f>
        <v>81.680000000000007</v>
      </c>
      <c r="H77" s="22">
        <f t="shared" si="8"/>
        <v>65.344000000000008</v>
      </c>
      <c r="I77" s="22">
        <v>81.900000000000006</v>
      </c>
      <c r="J77" s="21">
        <v>46</v>
      </c>
      <c r="K77" s="23"/>
    </row>
    <row r="78" spans="1:11" s="7" customFormat="1" ht="21" customHeight="1">
      <c r="A78" s="28"/>
      <c r="B78" s="9" t="s">
        <v>173</v>
      </c>
      <c r="C78" s="9" t="s">
        <v>174</v>
      </c>
      <c r="D78" s="9" t="s">
        <v>13</v>
      </c>
      <c r="E78" s="22">
        <v>80.06</v>
      </c>
      <c r="F78" s="22">
        <f t="shared" si="7"/>
        <v>16.012</v>
      </c>
      <c r="G78" s="22">
        <f>IF(E78&lt;80,0,VLOOKUP($B78,[1]上微型课成绩统分表!$C$5:$E$168,3,))</f>
        <v>81.86</v>
      </c>
      <c r="H78" s="22">
        <f t="shared" si="8"/>
        <v>65.488</v>
      </c>
      <c r="I78" s="22">
        <v>81.5</v>
      </c>
      <c r="J78" s="21">
        <f t="shared" ref="J78:J83" si="9">RANK(I78,$I$32:$I$83,0)</f>
        <v>47</v>
      </c>
      <c r="K78" s="23"/>
    </row>
    <row r="79" spans="1:11" s="7" customFormat="1" ht="21" customHeight="1">
      <c r="A79" s="28"/>
      <c r="B79" s="9" t="s">
        <v>175</v>
      </c>
      <c r="C79" s="9" t="s">
        <v>176</v>
      </c>
      <c r="D79" s="9" t="s">
        <v>13</v>
      </c>
      <c r="E79" s="22">
        <v>82.74</v>
      </c>
      <c r="F79" s="22">
        <f t="shared" si="7"/>
        <v>16.547999999999998</v>
      </c>
      <c r="G79" s="22">
        <f>IF(E79&lt;80,0,VLOOKUP($B79,[1]上微型课成绩统分表!$C$5:$E$168,3,))</f>
        <v>80.86</v>
      </c>
      <c r="H79" s="22">
        <f t="shared" si="8"/>
        <v>64.688000000000002</v>
      </c>
      <c r="I79" s="22">
        <v>81.236000000000004</v>
      </c>
      <c r="J79" s="21">
        <f t="shared" si="9"/>
        <v>48</v>
      </c>
      <c r="K79" s="23"/>
    </row>
    <row r="80" spans="1:11" s="7" customFormat="1" ht="21" customHeight="1">
      <c r="A80" s="28"/>
      <c r="B80" s="9" t="s">
        <v>177</v>
      </c>
      <c r="C80" s="9" t="s">
        <v>178</v>
      </c>
      <c r="D80" s="9" t="s">
        <v>13</v>
      </c>
      <c r="E80" s="22">
        <v>80.42</v>
      </c>
      <c r="F80" s="22">
        <f t="shared" si="7"/>
        <v>16.084</v>
      </c>
      <c r="G80" s="22">
        <f>IF(E80&lt;80,0,VLOOKUP($B80,[1]上微型课成绩统分表!$C$5:$E$168,3,))</f>
        <v>81.42</v>
      </c>
      <c r="H80" s="22">
        <f t="shared" si="8"/>
        <v>65.13600000000001</v>
      </c>
      <c r="I80" s="22">
        <v>81.22</v>
      </c>
      <c r="J80" s="21">
        <f t="shared" si="9"/>
        <v>49</v>
      </c>
      <c r="K80" s="23"/>
    </row>
    <row r="81" spans="1:11" s="7" customFormat="1" ht="21" customHeight="1">
      <c r="A81" s="28"/>
      <c r="B81" s="9" t="s">
        <v>179</v>
      </c>
      <c r="C81" s="9" t="s">
        <v>180</v>
      </c>
      <c r="D81" s="9" t="s">
        <v>13</v>
      </c>
      <c r="E81" s="23">
        <v>81.040000000000006</v>
      </c>
      <c r="F81" s="23">
        <v>16.207999999999998</v>
      </c>
      <c r="G81" s="25">
        <v>81.14</v>
      </c>
      <c r="H81" s="25">
        <v>64.912000000000006</v>
      </c>
      <c r="I81" s="22">
        <v>81.12</v>
      </c>
      <c r="J81" s="21">
        <f t="shared" si="9"/>
        <v>50</v>
      </c>
      <c r="K81" s="9"/>
    </row>
    <row r="82" spans="1:11" s="7" customFormat="1" ht="21" customHeight="1">
      <c r="A82" s="28"/>
      <c r="B82" s="9" t="s">
        <v>181</v>
      </c>
      <c r="C82" s="9" t="s">
        <v>182</v>
      </c>
      <c r="D82" s="9" t="s">
        <v>13</v>
      </c>
      <c r="E82" s="22">
        <v>83.62</v>
      </c>
      <c r="F82" s="22">
        <f>E82*0.2</f>
        <v>16.724</v>
      </c>
      <c r="G82" s="22">
        <f>IF(E82&lt;80,0,VLOOKUP($B82,[1]上微型课成绩统分表!$C$5:$E$168,3,))</f>
        <v>80.319999999999993</v>
      </c>
      <c r="H82" s="22">
        <f>G82*0.8</f>
        <v>64.256</v>
      </c>
      <c r="I82" s="22">
        <v>80.98</v>
      </c>
      <c r="J82" s="21">
        <f t="shared" si="9"/>
        <v>51</v>
      </c>
      <c r="K82" s="23"/>
    </row>
    <row r="83" spans="1:11" s="7" customFormat="1" ht="21" customHeight="1">
      <c r="A83" s="28"/>
      <c r="B83" s="9" t="s">
        <v>183</v>
      </c>
      <c r="C83" s="9" t="s">
        <v>184</v>
      </c>
      <c r="D83" s="9" t="s">
        <v>13</v>
      </c>
      <c r="E83" s="22">
        <v>82.36</v>
      </c>
      <c r="F83" s="22">
        <f>E83*20%</f>
        <v>16.472000000000001</v>
      </c>
      <c r="G83" s="22">
        <v>80.5</v>
      </c>
      <c r="H83" s="22">
        <f>G83*80%</f>
        <v>64.400000000000006</v>
      </c>
      <c r="I83" s="22">
        <v>80.872</v>
      </c>
      <c r="J83" s="21">
        <f t="shared" si="9"/>
        <v>52</v>
      </c>
      <c r="K83" s="9"/>
    </row>
    <row r="84" spans="1:11" s="7" customFormat="1" ht="21" customHeight="1">
      <c r="A84" s="28" t="s">
        <v>185</v>
      </c>
      <c r="B84" s="9" t="s">
        <v>186</v>
      </c>
      <c r="C84" s="9" t="s">
        <v>187</v>
      </c>
      <c r="D84" s="9" t="s">
        <v>13</v>
      </c>
      <c r="E84" s="22">
        <v>87.48</v>
      </c>
      <c r="F84" s="22">
        <f>E84*0.2</f>
        <v>17.496000000000002</v>
      </c>
      <c r="G84" s="22">
        <f>IF(E84&lt;80,0,VLOOKUP($B84,[1]上微型课成绩统分表!$C$5:$E$168,3,))</f>
        <v>86.76</v>
      </c>
      <c r="H84" s="22">
        <f>G84*0.8</f>
        <v>69.408000000000001</v>
      </c>
      <c r="I84" s="22">
        <v>86.903999999999996</v>
      </c>
      <c r="J84" s="21">
        <f t="shared" ref="J84:J92" si="10">RANK(I84,$I$84:$I$103,0)</f>
        <v>1</v>
      </c>
      <c r="K84" s="23"/>
    </row>
    <row r="85" spans="1:11" s="7" customFormat="1" ht="21" customHeight="1">
      <c r="A85" s="28"/>
      <c r="B85" s="9" t="s">
        <v>188</v>
      </c>
      <c r="C85" s="9" t="s">
        <v>189</v>
      </c>
      <c r="D85" s="9" t="s">
        <v>13</v>
      </c>
      <c r="E85" s="22">
        <v>83.72</v>
      </c>
      <c r="F85" s="22">
        <f>E85*0.2</f>
        <v>16.744</v>
      </c>
      <c r="G85" s="22">
        <f>IF(E85&lt;80,0,VLOOKUP($B85,[1]上微型课成绩统分表!$C$5:$E$168,3,))</f>
        <v>85.32</v>
      </c>
      <c r="H85" s="22">
        <f>G85*0.8</f>
        <v>68.256</v>
      </c>
      <c r="I85" s="22">
        <v>85</v>
      </c>
      <c r="J85" s="21">
        <f t="shared" si="10"/>
        <v>2</v>
      </c>
      <c r="K85" s="23"/>
    </row>
    <row r="86" spans="1:11" s="7" customFormat="1" ht="21" customHeight="1">
      <c r="A86" s="28"/>
      <c r="B86" s="9" t="s">
        <v>190</v>
      </c>
      <c r="C86" s="9" t="s">
        <v>191</v>
      </c>
      <c r="D86" s="9" t="s">
        <v>41</v>
      </c>
      <c r="E86" s="23">
        <v>80.599999999999994</v>
      </c>
      <c r="F86" s="24">
        <v>16.12</v>
      </c>
      <c r="G86" s="24">
        <v>85.76</v>
      </c>
      <c r="H86" s="24">
        <v>68.608000000000004</v>
      </c>
      <c r="I86" s="22">
        <v>84.727999999999994</v>
      </c>
      <c r="J86" s="21">
        <f t="shared" si="10"/>
        <v>3</v>
      </c>
      <c r="K86" s="9"/>
    </row>
    <row r="87" spans="1:11" s="7" customFormat="1" ht="21" customHeight="1">
      <c r="A87" s="28"/>
      <c r="B87" s="9" t="s">
        <v>192</v>
      </c>
      <c r="C87" s="9" t="s">
        <v>193</v>
      </c>
      <c r="D87" s="9" t="s">
        <v>13</v>
      </c>
      <c r="E87" s="22">
        <v>85.02</v>
      </c>
      <c r="F87" s="22">
        <f>E87*0.2</f>
        <v>17.004000000000001</v>
      </c>
      <c r="G87" s="22">
        <f>IF(E87&lt;80,0,VLOOKUP($B87,[1]上微型课成绩统分表!$C$5:$E$168,3,))</f>
        <v>84.4</v>
      </c>
      <c r="H87" s="22">
        <f>G87*0.8</f>
        <v>67.52000000000001</v>
      </c>
      <c r="I87" s="22">
        <v>84.524000000000001</v>
      </c>
      <c r="J87" s="21">
        <f t="shared" si="10"/>
        <v>4</v>
      </c>
      <c r="K87" s="23"/>
    </row>
    <row r="88" spans="1:11" s="7" customFormat="1" ht="21" customHeight="1">
      <c r="A88" s="28"/>
      <c r="B88" s="9" t="s">
        <v>194</v>
      </c>
      <c r="C88" s="9" t="s">
        <v>195</v>
      </c>
      <c r="D88" s="9" t="s">
        <v>13</v>
      </c>
      <c r="E88" s="22">
        <v>81.66</v>
      </c>
      <c r="F88" s="22">
        <f>E88*20%</f>
        <v>16.332000000000001</v>
      </c>
      <c r="G88" s="22">
        <v>84.6</v>
      </c>
      <c r="H88" s="22">
        <f>G88*80%</f>
        <v>67.679999999999993</v>
      </c>
      <c r="I88" s="22">
        <v>84.012</v>
      </c>
      <c r="J88" s="21">
        <f t="shared" si="10"/>
        <v>5</v>
      </c>
      <c r="K88" s="9"/>
    </row>
    <row r="89" spans="1:11" s="7" customFormat="1" ht="21" customHeight="1">
      <c r="A89" s="28"/>
      <c r="B89" s="9" t="s">
        <v>196</v>
      </c>
      <c r="C89" s="9" t="s">
        <v>197</v>
      </c>
      <c r="D89" s="9" t="s">
        <v>13</v>
      </c>
      <c r="E89" s="22">
        <v>83.9</v>
      </c>
      <c r="F89" s="22">
        <f t="shared" ref="F89:F95" si="11">E89*0.2</f>
        <v>16.78</v>
      </c>
      <c r="G89" s="22">
        <f>IF(E89&lt;80,0,VLOOKUP($B89,[1]上微型课成绩统分表!$C$5:$E$168,3,))</f>
        <v>84.02</v>
      </c>
      <c r="H89" s="22">
        <f t="shared" ref="H89:H95" si="12">G89*0.8</f>
        <v>67.215999999999994</v>
      </c>
      <c r="I89" s="22">
        <v>83.995999999999995</v>
      </c>
      <c r="J89" s="21">
        <f t="shared" si="10"/>
        <v>6</v>
      </c>
      <c r="K89" s="23"/>
    </row>
    <row r="90" spans="1:11" s="7" customFormat="1" ht="21" customHeight="1">
      <c r="A90" s="28"/>
      <c r="B90" s="9" t="s">
        <v>198</v>
      </c>
      <c r="C90" s="9" t="s">
        <v>199</v>
      </c>
      <c r="D90" s="9" t="s">
        <v>13</v>
      </c>
      <c r="E90" s="22">
        <v>83.04</v>
      </c>
      <c r="F90" s="22">
        <f t="shared" si="11"/>
        <v>16.608000000000001</v>
      </c>
      <c r="G90" s="22">
        <f>IF(E90&lt;80,0,VLOOKUP($B90,[1]上微型课成绩统分表!$C$5:$E$168,3,))</f>
        <v>83.84</v>
      </c>
      <c r="H90" s="22">
        <f t="shared" si="12"/>
        <v>67.072000000000003</v>
      </c>
      <c r="I90" s="22">
        <v>83.68</v>
      </c>
      <c r="J90" s="21">
        <f t="shared" si="10"/>
        <v>7</v>
      </c>
      <c r="K90" s="23"/>
    </row>
    <row r="91" spans="1:11" s="7" customFormat="1" ht="21" customHeight="1">
      <c r="A91" s="28"/>
      <c r="B91" s="9" t="s">
        <v>200</v>
      </c>
      <c r="C91" s="9" t="s">
        <v>201</v>
      </c>
      <c r="D91" s="9" t="s">
        <v>13</v>
      </c>
      <c r="E91" s="22">
        <v>82</v>
      </c>
      <c r="F91" s="22">
        <f t="shared" si="11"/>
        <v>16.400000000000002</v>
      </c>
      <c r="G91" s="22">
        <f>IF(E91&lt;80,0,VLOOKUP($B91,[1]上微型课成绩统分表!$C$5:$E$168,3,))</f>
        <v>83.66</v>
      </c>
      <c r="H91" s="22">
        <f t="shared" si="12"/>
        <v>66.927999999999997</v>
      </c>
      <c r="I91" s="22">
        <v>83.328000000000003</v>
      </c>
      <c r="J91" s="21">
        <f t="shared" si="10"/>
        <v>8</v>
      </c>
      <c r="K91" s="23"/>
    </row>
    <row r="92" spans="1:11" s="7" customFormat="1" ht="21" customHeight="1">
      <c r="A92" s="28" t="s">
        <v>341</v>
      </c>
      <c r="B92" s="9" t="s">
        <v>202</v>
      </c>
      <c r="C92" s="9" t="s">
        <v>203</v>
      </c>
      <c r="D92" s="9" t="s">
        <v>13</v>
      </c>
      <c r="E92" s="22">
        <v>81.400000000000006</v>
      </c>
      <c r="F92" s="22">
        <f t="shared" si="11"/>
        <v>16.28</v>
      </c>
      <c r="G92" s="22">
        <f>IF(E92&lt;80,0,VLOOKUP($B92,[1]上微型课成绩统分表!$C$5:$E$168,3,))</f>
        <v>83.78</v>
      </c>
      <c r="H92" s="22">
        <f t="shared" si="12"/>
        <v>67.024000000000001</v>
      </c>
      <c r="I92" s="22">
        <v>83.304000000000002</v>
      </c>
      <c r="J92" s="21">
        <f t="shared" si="10"/>
        <v>9</v>
      </c>
      <c r="K92" s="23"/>
    </row>
    <row r="93" spans="1:11" s="7" customFormat="1" ht="21" customHeight="1">
      <c r="A93" s="28"/>
      <c r="B93" s="9" t="s">
        <v>204</v>
      </c>
      <c r="C93" s="9" t="s">
        <v>205</v>
      </c>
      <c r="D93" s="9" t="s">
        <v>13</v>
      </c>
      <c r="E93" s="22">
        <v>81.88</v>
      </c>
      <c r="F93" s="22">
        <f t="shared" si="11"/>
        <v>16.376000000000001</v>
      </c>
      <c r="G93" s="22">
        <f>IF(E93&lt;80,0,VLOOKUP($B93,[1]上微型课成绩统分表!$C$5:$E$168,3,))</f>
        <v>83.66</v>
      </c>
      <c r="H93" s="22">
        <f t="shared" si="12"/>
        <v>66.927999999999997</v>
      </c>
      <c r="I93" s="22">
        <v>83.304000000000002</v>
      </c>
      <c r="J93" s="21">
        <v>10</v>
      </c>
      <c r="K93" s="23"/>
    </row>
    <row r="94" spans="1:11" s="7" customFormat="1" ht="21" customHeight="1">
      <c r="A94" s="28"/>
      <c r="B94" s="9" t="s">
        <v>206</v>
      </c>
      <c r="C94" s="9" t="s">
        <v>207</v>
      </c>
      <c r="D94" s="9" t="s">
        <v>13</v>
      </c>
      <c r="E94" s="22">
        <v>82.86</v>
      </c>
      <c r="F94" s="22">
        <f t="shared" si="11"/>
        <v>16.571999999999999</v>
      </c>
      <c r="G94" s="22">
        <f>IF(E94&lt;80,0,VLOOKUP($B94,[1]上微型课成绩统分表!$C$5:$E$168,3,))</f>
        <v>83.2</v>
      </c>
      <c r="H94" s="22">
        <f t="shared" si="12"/>
        <v>66.56</v>
      </c>
      <c r="I94" s="22">
        <v>83.132000000000005</v>
      </c>
      <c r="J94" s="21">
        <f t="shared" ref="J94:J103" si="13">RANK(I94,$I$84:$I$103,0)</f>
        <v>11</v>
      </c>
      <c r="K94" s="23"/>
    </row>
    <row r="95" spans="1:11" s="7" customFormat="1" ht="21" customHeight="1">
      <c r="A95" s="28"/>
      <c r="B95" s="9" t="s">
        <v>208</v>
      </c>
      <c r="C95" s="9" t="s">
        <v>209</v>
      </c>
      <c r="D95" s="9" t="s">
        <v>13</v>
      </c>
      <c r="E95" s="22">
        <v>84.9</v>
      </c>
      <c r="F95" s="22">
        <f t="shared" si="11"/>
        <v>16.98</v>
      </c>
      <c r="G95" s="22">
        <f>IF(E95&lt;80,0,VLOOKUP($B95,[1]上微型课成绩统分表!$C$5:$E$168,3,))</f>
        <v>82.64</v>
      </c>
      <c r="H95" s="22">
        <f t="shared" si="12"/>
        <v>66.112000000000009</v>
      </c>
      <c r="I95" s="22">
        <v>83.091999999999999</v>
      </c>
      <c r="J95" s="21">
        <f t="shared" si="13"/>
        <v>12</v>
      </c>
      <c r="K95" s="23"/>
    </row>
    <row r="96" spans="1:11" s="7" customFormat="1" ht="21" customHeight="1">
      <c r="A96" s="28"/>
      <c r="B96" s="9" t="s">
        <v>210</v>
      </c>
      <c r="C96" s="9" t="s">
        <v>211</v>
      </c>
      <c r="D96" s="9" t="s">
        <v>13</v>
      </c>
      <c r="E96" s="23">
        <v>81.92</v>
      </c>
      <c r="F96" s="23">
        <v>16.384</v>
      </c>
      <c r="G96" s="25">
        <v>83.28</v>
      </c>
      <c r="H96" s="25">
        <v>66.623999999999995</v>
      </c>
      <c r="I96" s="22">
        <v>83.007999999999996</v>
      </c>
      <c r="J96" s="21">
        <f t="shared" si="13"/>
        <v>13</v>
      </c>
      <c r="K96" s="9"/>
    </row>
    <row r="97" spans="1:11" s="7" customFormat="1" ht="21" customHeight="1">
      <c r="A97" s="28"/>
      <c r="B97" s="9" t="s">
        <v>212</v>
      </c>
      <c r="C97" s="9" t="s">
        <v>213</v>
      </c>
      <c r="D97" s="9" t="s">
        <v>13</v>
      </c>
      <c r="E97" s="22">
        <v>82.14</v>
      </c>
      <c r="F97" s="22">
        <f>E97*0.2</f>
        <v>16.428000000000001</v>
      </c>
      <c r="G97" s="22">
        <f>IF(E97&lt;80,0,VLOOKUP($B97,[1]上微型课成绩统分表!$C$5:$E$168,3,))</f>
        <v>82.78</v>
      </c>
      <c r="H97" s="22">
        <f>G97*0.8</f>
        <v>66.224000000000004</v>
      </c>
      <c r="I97" s="22">
        <v>82.652000000000001</v>
      </c>
      <c r="J97" s="21">
        <f t="shared" si="13"/>
        <v>14</v>
      </c>
      <c r="K97" s="23"/>
    </row>
    <row r="98" spans="1:11" s="7" customFormat="1" ht="21" customHeight="1">
      <c r="A98" s="28"/>
      <c r="B98" s="9" t="s">
        <v>214</v>
      </c>
      <c r="C98" s="9" t="s">
        <v>215</v>
      </c>
      <c r="D98" s="9" t="s">
        <v>13</v>
      </c>
      <c r="E98" s="22">
        <v>82.26</v>
      </c>
      <c r="F98" s="22">
        <f>E98*20%</f>
        <v>16.452000000000002</v>
      </c>
      <c r="G98" s="22">
        <v>82.66</v>
      </c>
      <c r="H98" s="22">
        <f>G98*80%</f>
        <v>66.128</v>
      </c>
      <c r="I98" s="22">
        <v>82.58</v>
      </c>
      <c r="J98" s="21">
        <f t="shared" si="13"/>
        <v>15</v>
      </c>
      <c r="K98" s="9"/>
    </row>
    <row r="99" spans="1:11" s="7" customFormat="1" ht="21" customHeight="1">
      <c r="A99" s="28"/>
      <c r="B99" s="9" t="s">
        <v>216</v>
      </c>
      <c r="C99" s="9" t="s">
        <v>217</v>
      </c>
      <c r="D99" s="9" t="s">
        <v>13</v>
      </c>
      <c r="E99" s="22">
        <v>82.94</v>
      </c>
      <c r="F99" s="22">
        <f>E99*0.2</f>
        <v>16.588000000000001</v>
      </c>
      <c r="G99" s="22">
        <f>IF(E99&lt;80,0,VLOOKUP($B99,[1]上微型课成绩统分表!$C$5:$E$168,3,))</f>
        <v>82.46</v>
      </c>
      <c r="H99" s="22">
        <f>G99*0.8</f>
        <v>65.968000000000004</v>
      </c>
      <c r="I99" s="22">
        <v>82.555999999999997</v>
      </c>
      <c r="J99" s="21">
        <f t="shared" si="13"/>
        <v>16</v>
      </c>
      <c r="K99" s="23"/>
    </row>
    <row r="100" spans="1:11" s="7" customFormat="1" ht="21" customHeight="1">
      <c r="A100" s="28"/>
      <c r="B100" s="19" t="s">
        <v>218</v>
      </c>
      <c r="C100" s="19" t="s">
        <v>219</v>
      </c>
      <c r="D100" s="9" t="s">
        <v>13</v>
      </c>
      <c r="E100" s="20">
        <v>80</v>
      </c>
      <c r="F100" s="20">
        <v>16</v>
      </c>
      <c r="G100" s="20">
        <v>83.16</v>
      </c>
      <c r="H100" s="20">
        <v>66.528000000000006</v>
      </c>
      <c r="I100" s="20">
        <v>82.528000000000006</v>
      </c>
      <c r="J100" s="21">
        <f t="shared" si="13"/>
        <v>17</v>
      </c>
      <c r="K100" s="9"/>
    </row>
    <row r="101" spans="1:11" s="7" customFormat="1" ht="21" customHeight="1">
      <c r="A101" s="28"/>
      <c r="B101" s="9" t="s">
        <v>220</v>
      </c>
      <c r="C101" s="9" t="s">
        <v>221</v>
      </c>
      <c r="D101" s="9" t="s">
        <v>13</v>
      </c>
      <c r="E101" s="22">
        <v>80.599999999999994</v>
      </c>
      <c r="F101" s="22">
        <f>E101*20%</f>
        <v>16.12</v>
      </c>
      <c r="G101" s="22">
        <v>82.48</v>
      </c>
      <c r="H101" s="22">
        <f>G101*80%</f>
        <v>65.984000000000009</v>
      </c>
      <c r="I101" s="22">
        <v>82.103999999999999</v>
      </c>
      <c r="J101" s="21">
        <f t="shared" si="13"/>
        <v>18</v>
      </c>
      <c r="K101" s="9"/>
    </row>
    <row r="102" spans="1:11" s="7" customFormat="1" ht="21" customHeight="1">
      <c r="A102" s="28"/>
      <c r="B102" s="9" t="s">
        <v>222</v>
      </c>
      <c r="C102" s="9" t="s">
        <v>223</v>
      </c>
      <c r="D102" s="9" t="s">
        <v>13</v>
      </c>
      <c r="E102" s="22">
        <v>84</v>
      </c>
      <c r="F102" s="22">
        <f>E102*20%</f>
        <v>16.8</v>
      </c>
      <c r="G102" s="22">
        <v>81.239999999999995</v>
      </c>
      <c r="H102" s="22">
        <f>G102*80%</f>
        <v>64.992000000000004</v>
      </c>
      <c r="I102" s="22">
        <v>81.792000000000002</v>
      </c>
      <c r="J102" s="21">
        <f t="shared" si="13"/>
        <v>19</v>
      </c>
      <c r="K102" s="9"/>
    </row>
    <row r="103" spans="1:11" s="7" customFormat="1" ht="21" customHeight="1">
      <c r="A103" s="28"/>
      <c r="B103" s="9" t="s">
        <v>224</v>
      </c>
      <c r="C103" s="9" t="s">
        <v>225</v>
      </c>
      <c r="D103" s="9" t="s">
        <v>13</v>
      </c>
      <c r="E103" s="22">
        <v>81.06</v>
      </c>
      <c r="F103" s="22">
        <f>E103*0.2</f>
        <v>16.212</v>
      </c>
      <c r="G103" s="22">
        <f>IF(E103&lt;80,0,VLOOKUP($B103,[1]上微型课成绩统分表!$C$5:$E$168,3,))</f>
        <v>81.78</v>
      </c>
      <c r="H103" s="22">
        <f>G103*0.8</f>
        <v>65.424000000000007</v>
      </c>
      <c r="I103" s="22">
        <v>81.635999999999996</v>
      </c>
      <c r="J103" s="21">
        <f t="shared" si="13"/>
        <v>20</v>
      </c>
      <c r="K103" s="23"/>
    </row>
    <row r="104" spans="1:11" s="7" customFormat="1" ht="21" customHeight="1">
      <c r="A104" s="28" t="s">
        <v>226</v>
      </c>
      <c r="B104" s="9" t="s">
        <v>227</v>
      </c>
      <c r="C104" s="9" t="s">
        <v>228</v>
      </c>
      <c r="D104" s="9" t="s">
        <v>13</v>
      </c>
      <c r="E104" s="22">
        <v>84.3</v>
      </c>
      <c r="F104" s="22">
        <f>E104*0.2</f>
        <v>16.86</v>
      </c>
      <c r="G104" s="22">
        <f>IF(E104&lt;80,0,VLOOKUP($B104,[1]上微型课成绩统分表!$C$5:$E$168,3,))</f>
        <v>86.32</v>
      </c>
      <c r="H104" s="22">
        <f>G104*0.8</f>
        <v>69.055999999999997</v>
      </c>
      <c r="I104" s="22">
        <v>85.915999999999997</v>
      </c>
      <c r="J104" s="21">
        <f>RANK(I104,$I$104:$I$108,0)</f>
        <v>1</v>
      </c>
      <c r="K104" s="23"/>
    </row>
    <row r="105" spans="1:11" s="7" customFormat="1" ht="21" customHeight="1">
      <c r="A105" s="28"/>
      <c r="B105" s="9" t="s">
        <v>229</v>
      </c>
      <c r="C105" s="9" t="s">
        <v>230</v>
      </c>
      <c r="D105" s="9" t="s">
        <v>13</v>
      </c>
      <c r="E105" s="22">
        <v>83.1</v>
      </c>
      <c r="F105" s="22">
        <f>E105*0.2</f>
        <v>16.62</v>
      </c>
      <c r="G105" s="22">
        <f>IF(E105&lt;80,0,VLOOKUP($B105,[1]上微型课成绩统分表!$C$5:$E$168,3,))</f>
        <v>85.14</v>
      </c>
      <c r="H105" s="22">
        <f>G105*0.8</f>
        <v>68.112000000000009</v>
      </c>
      <c r="I105" s="22">
        <v>84.731999999999999</v>
      </c>
      <c r="J105" s="21">
        <f>RANK(I105,$I$104:$I$108,0)</f>
        <v>2</v>
      </c>
      <c r="K105" s="23"/>
    </row>
    <row r="106" spans="1:11" s="7" customFormat="1" ht="21" customHeight="1">
      <c r="A106" s="28"/>
      <c r="B106" s="9" t="s">
        <v>231</v>
      </c>
      <c r="C106" s="9" t="s">
        <v>232</v>
      </c>
      <c r="D106" s="9" t="s">
        <v>13</v>
      </c>
      <c r="E106" s="23">
        <v>80.819999999999993</v>
      </c>
      <c r="F106" s="23">
        <v>16.164000000000001</v>
      </c>
      <c r="G106" s="25">
        <v>84.64</v>
      </c>
      <c r="H106" s="25">
        <v>67.712000000000003</v>
      </c>
      <c r="I106" s="22">
        <v>83.876000000000005</v>
      </c>
      <c r="J106" s="21">
        <f>RANK(I106,$I$104:$I$108,0)</f>
        <v>3</v>
      </c>
      <c r="K106" s="9"/>
    </row>
    <row r="107" spans="1:11" s="7" customFormat="1" ht="21" customHeight="1">
      <c r="A107" s="28"/>
      <c r="B107" s="9" t="s">
        <v>233</v>
      </c>
      <c r="C107" s="9" t="s">
        <v>234</v>
      </c>
      <c r="D107" s="9" t="s">
        <v>13</v>
      </c>
      <c r="E107" s="22">
        <v>82.2</v>
      </c>
      <c r="F107" s="22">
        <f>E107*0.2</f>
        <v>16.440000000000001</v>
      </c>
      <c r="G107" s="22">
        <f>IF(E107&lt;80,0,VLOOKUP($B107,[1]上微型课成绩统分表!$C$5:$E$168,3,))</f>
        <v>82.24</v>
      </c>
      <c r="H107" s="22">
        <f>G107*0.8</f>
        <v>65.792000000000002</v>
      </c>
      <c r="I107" s="22">
        <v>82.231999999999999</v>
      </c>
      <c r="J107" s="21">
        <f>RANK(I107,$I$104:$I$108,0)</f>
        <v>4</v>
      </c>
      <c r="K107" s="23"/>
    </row>
    <row r="108" spans="1:11" s="7" customFormat="1" ht="21" customHeight="1">
      <c r="A108" s="28"/>
      <c r="B108" s="9" t="s">
        <v>235</v>
      </c>
      <c r="C108" s="9" t="s">
        <v>236</v>
      </c>
      <c r="D108" s="9" t="s">
        <v>13</v>
      </c>
      <c r="E108" s="22">
        <v>84.3</v>
      </c>
      <c r="F108" s="22">
        <f>E108*0.2</f>
        <v>16.86</v>
      </c>
      <c r="G108" s="22">
        <f>IF(E108&lt;80,0,VLOOKUP($B108,[1]上微型课成绩统分表!$C$5:$E$168,3,))</f>
        <v>78.680000000000007</v>
      </c>
      <c r="H108" s="22">
        <f>G108*0.8</f>
        <v>62.94400000000001</v>
      </c>
      <c r="I108" s="22">
        <v>79.804000000000002</v>
      </c>
      <c r="J108" s="21">
        <f>RANK(I108,$I$104:$I$108,0)</f>
        <v>5</v>
      </c>
      <c r="K108" s="23"/>
    </row>
    <row r="109" spans="1:11" s="7" customFormat="1" ht="21" customHeight="1">
      <c r="A109" s="28" t="s">
        <v>237</v>
      </c>
      <c r="B109" s="9" t="s">
        <v>238</v>
      </c>
      <c r="C109" s="9" t="s">
        <v>239</v>
      </c>
      <c r="D109" s="9" t="s">
        <v>13</v>
      </c>
      <c r="E109" s="22">
        <v>81.06</v>
      </c>
      <c r="F109" s="22">
        <f>E109*0.2</f>
        <v>16.212</v>
      </c>
      <c r="G109" s="22">
        <f>IF(E109&lt;80,0,VLOOKUP($B109,[1]上微型课成绩统分表!$C$5:$E$168,3,))</f>
        <v>80.88</v>
      </c>
      <c r="H109" s="22">
        <f>G109*0.8</f>
        <v>64.703999999999994</v>
      </c>
      <c r="I109" s="22">
        <v>80.915999999999997</v>
      </c>
      <c r="J109" s="21">
        <f>RANK(I109,$I$109:$I$110,0)</f>
        <v>1</v>
      </c>
      <c r="K109" s="23"/>
    </row>
    <row r="110" spans="1:11" s="7" customFormat="1" ht="21" customHeight="1">
      <c r="A110" s="28"/>
      <c r="B110" s="9" t="s">
        <v>240</v>
      </c>
      <c r="C110" s="9" t="s">
        <v>241</v>
      </c>
      <c r="D110" s="9" t="s">
        <v>13</v>
      </c>
      <c r="E110" s="22">
        <v>81.88</v>
      </c>
      <c r="F110" s="22">
        <f>E110*0.2</f>
        <v>16.376000000000001</v>
      </c>
      <c r="G110" s="22">
        <f>IF(E110&lt;80,0,VLOOKUP($B110,[1]上微型课成绩统分表!$C$5:$E$168,3,))</f>
        <v>78.5</v>
      </c>
      <c r="H110" s="22">
        <f>G110*0.8</f>
        <v>62.800000000000004</v>
      </c>
      <c r="I110" s="22">
        <v>79.176000000000002</v>
      </c>
      <c r="J110" s="21">
        <f>RANK(I110,$I$109:$I$110,0)</f>
        <v>2</v>
      </c>
      <c r="K110" s="23"/>
    </row>
    <row r="111" spans="1:11" s="7" customFormat="1" ht="21" customHeight="1">
      <c r="A111" s="28" t="s">
        <v>242</v>
      </c>
      <c r="B111" s="9" t="s">
        <v>243</v>
      </c>
      <c r="C111" s="9" t="s">
        <v>244</v>
      </c>
      <c r="D111" s="9" t="s">
        <v>13</v>
      </c>
      <c r="E111" s="23">
        <v>87.6</v>
      </c>
      <c r="F111" s="23">
        <v>17.52</v>
      </c>
      <c r="G111" s="25">
        <v>88.42</v>
      </c>
      <c r="H111" s="25">
        <v>70.736000000000004</v>
      </c>
      <c r="I111" s="22">
        <v>88.256</v>
      </c>
      <c r="J111" s="21">
        <f t="shared" ref="J111:J118" si="14">RANK(I111,$I$111:$I$118,0)</f>
        <v>1</v>
      </c>
      <c r="K111" s="9"/>
    </row>
    <row r="112" spans="1:11" s="7" customFormat="1" ht="21" customHeight="1">
      <c r="A112" s="28"/>
      <c r="B112" s="9" t="s">
        <v>245</v>
      </c>
      <c r="C112" s="9" t="s">
        <v>246</v>
      </c>
      <c r="D112" s="9" t="s">
        <v>13</v>
      </c>
      <c r="E112" s="22">
        <v>87.7</v>
      </c>
      <c r="F112" s="22">
        <f>E112*0.2</f>
        <v>17.540000000000003</v>
      </c>
      <c r="G112" s="22">
        <f>IF(E112&lt;80,0,VLOOKUP($B112,[1]上微型课成绩统分表!$C$5:$E$168,3,))</f>
        <v>87.22</v>
      </c>
      <c r="H112" s="22">
        <f>G112*0.8</f>
        <v>69.775999999999996</v>
      </c>
      <c r="I112" s="22">
        <v>87.316000000000003</v>
      </c>
      <c r="J112" s="21">
        <f t="shared" si="14"/>
        <v>2</v>
      </c>
      <c r="K112" s="23"/>
    </row>
    <row r="113" spans="1:11" s="7" customFormat="1" ht="21" customHeight="1">
      <c r="A113" s="28"/>
      <c r="B113" s="9" t="s">
        <v>247</v>
      </c>
      <c r="C113" s="9" t="s">
        <v>248</v>
      </c>
      <c r="D113" s="9" t="s">
        <v>41</v>
      </c>
      <c r="E113" s="23">
        <v>85.16</v>
      </c>
      <c r="F113" s="24">
        <v>17.032</v>
      </c>
      <c r="G113" s="24">
        <v>87.34</v>
      </c>
      <c r="H113" s="24">
        <v>69.872</v>
      </c>
      <c r="I113" s="22">
        <v>86.903999999999996</v>
      </c>
      <c r="J113" s="21">
        <f t="shared" si="14"/>
        <v>3</v>
      </c>
      <c r="K113" s="9"/>
    </row>
    <row r="114" spans="1:11" s="7" customFormat="1" ht="21" customHeight="1">
      <c r="A114" s="28"/>
      <c r="B114" s="9" t="s">
        <v>249</v>
      </c>
      <c r="C114" s="9" t="s">
        <v>250</v>
      </c>
      <c r="D114" s="9" t="s">
        <v>13</v>
      </c>
      <c r="E114" s="23">
        <v>84.24</v>
      </c>
      <c r="F114" s="24">
        <v>16.847999999999999</v>
      </c>
      <c r="G114" s="24">
        <v>86.2</v>
      </c>
      <c r="H114" s="24">
        <v>68.959999999999994</v>
      </c>
      <c r="I114" s="22">
        <v>85.808000000000007</v>
      </c>
      <c r="J114" s="21">
        <f t="shared" si="14"/>
        <v>4</v>
      </c>
      <c r="K114" s="9"/>
    </row>
    <row r="115" spans="1:11" s="7" customFormat="1" ht="21" customHeight="1">
      <c r="A115" s="28"/>
      <c r="B115" s="9" t="s">
        <v>251</v>
      </c>
      <c r="C115" s="9" t="s">
        <v>252</v>
      </c>
      <c r="D115" s="9" t="s">
        <v>13</v>
      </c>
      <c r="E115" s="22">
        <v>83.62</v>
      </c>
      <c r="F115" s="22">
        <f>E115*20%</f>
        <v>16.724</v>
      </c>
      <c r="G115" s="22">
        <v>84.98</v>
      </c>
      <c r="H115" s="22">
        <f>G115*80%</f>
        <v>67.984000000000009</v>
      </c>
      <c r="I115" s="22">
        <v>84.707999999999998</v>
      </c>
      <c r="J115" s="21">
        <f t="shared" si="14"/>
        <v>5</v>
      </c>
      <c r="K115" s="9"/>
    </row>
    <row r="116" spans="1:11" s="7" customFormat="1" ht="21" customHeight="1">
      <c r="A116" s="28"/>
      <c r="B116" s="9" t="s">
        <v>253</v>
      </c>
      <c r="C116" s="9" t="s">
        <v>254</v>
      </c>
      <c r="D116" s="9" t="s">
        <v>13</v>
      </c>
      <c r="E116" s="22">
        <v>80.8</v>
      </c>
      <c r="F116" s="22">
        <f>E116*20%</f>
        <v>16.16</v>
      </c>
      <c r="G116" s="22">
        <v>85.46</v>
      </c>
      <c r="H116" s="22">
        <f>G116*80%</f>
        <v>68.367999999999995</v>
      </c>
      <c r="I116" s="22">
        <v>84.528000000000006</v>
      </c>
      <c r="J116" s="21">
        <f t="shared" si="14"/>
        <v>6</v>
      </c>
      <c r="K116" s="9"/>
    </row>
    <row r="117" spans="1:11" s="7" customFormat="1" ht="21" customHeight="1">
      <c r="A117" s="28"/>
      <c r="B117" s="19" t="s">
        <v>255</v>
      </c>
      <c r="C117" s="19" t="s">
        <v>256</v>
      </c>
      <c r="D117" s="9" t="s">
        <v>13</v>
      </c>
      <c r="E117" s="20">
        <v>80.400000000000006</v>
      </c>
      <c r="F117" s="20">
        <v>16.079999999999998</v>
      </c>
      <c r="G117" s="20">
        <v>85.44</v>
      </c>
      <c r="H117" s="20">
        <v>68.352000000000004</v>
      </c>
      <c r="I117" s="20">
        <v>84.432000000000002</v>
      </c>
      <c r="J117" s="21">
        <f t="shared" si="14"/>
        <v>7</v>
      </c>
      <c r="K117" s="9"/>
    </row>
    <row r="118" spans="1:11" s="7" customFormat="1" ht="21" customHeight="1">
      <c r="A118" s="28"/>
      <c r="B118" s="9" t="s">
        <v>257</v>
      </c>
      <c r="C118" s="9" t="s">
        <v>258</v>
      </c>
      <c r="D118" s="9" t="s">
        <v>41</v>
      </c>
      <c r="E118" s="22">
        <v>87.52</v>
      </c>
      <c r="F118" s="22">
        <f>E118*0.2</f>
        <v>17.504000000000001</v>
      </c>
      <c r="G118" s="22">
        <f>IF(E118&lt;80,0,VLOOKUP($B118,[1]上微型课成绩统分表!$C$5:$E$168,3,))</f>
        <v>83.6</v>
      </c>
      <c r="H118" s="22">
        <f>G118*0.8</f>
        <v>66.88</v>
      </c>
      <c r="I118" s="22">
        <v>84.384</v>
      </c>
      <c r="J118" s="21">
        <f t="shared" si="14"/>
        <v>8</v>
      </c>
      <c r="K118" s="23"/>
    </row>
    <row r="119" spans="1:11" s="7" customFormat="1" ht="21" customHeight="1">
      <c r="A119" s="28" t="s">
        <v>259</v>
      </c>
      <c r="B119" s="9" t="s">
        <v>260</v>
      </c>
      <c r="C119" s="9" t="s">
        <v>261</v>
      </c>
      <c r="D119" s="9" t="s">
        <v>41</v>
      </c>
      <c r="E119" s="22">
        <v>89.3</v>
      </c>
      <c r="F119" s="22">
        <f>E119*0.2</f>
        <v>17.86</v>
      </c>
      <c r="G119" s="22">
        <f>IF(E119&lt;80,0,VLOOKUP($B119,[1]上微型课成绩统分表!$C$5:$E$168,3,))</f>
        <v>88.06</v>
      </c>
      <c r="H119" s="22">
        <f>G119*0.8</f>
        <v>70.448000000000008</v>
      </c>
      <c r="I119" s="22">
        <v>88.308000000000007</v>
      </c>
      <c r="J119" s="21">
        <f>RANK(I119,$I$119:$I$136,0)</f>
        <v>1</v>
      </c>
      <c r="K119" s="23"/>
    </row>
    <row r="120" spans="1:11" s="7" customFormat="1" ht="21" customHeight="1">
      <c r="A120" s="28"/>
      <c r="B120" s="19" t="s">
        <v>262</v>
      </c>
      <c r="C120" s="19" t="s">
        <v>263</v>
      </c>
      <c r="D120" s="9" t="s">
        <v>41</v>
      </c>
      <c r="E120" s="20">
        <v>84.7</v>
      </c>
      <c r="F120" s="20">
        <v>16.940000000000001</v>
      </c>
      <c r="G120" s="20">
        <v>88.6</v>
      </c>
      <c r="H120" s="20">
        <v>70.88</v>
      </c>
      <c r="I120" s="20">
        <v>87.82</v>
      </c>
      <c r="J120" s="21">
        <f>RANK(I120,$I$119:$I$136,0)</f>
        <v>2</v>
      </c>
      <c r="K120" s="9"/>
    </row>
    <row r="121" spans="1:11" s="7" customFormat="1" ht="21" customHeight="1">
      <c r="A121" s="28"/>
      <c r="B121" s="19" t="s">
        <v>264</v>
      </c>
      <c r="C121" s="19" t="s">
        <v>265</v>
      </c>
      <c r="D121" s="9" t="s">
        <v>13</v>
      </c>
      <c r="E121" s="20">
        <v>85.8</v>
      </c>
      <c r="F121" s="20">
        <v>17.16</v>
      </c>
      <c r="G121" s="20">
        <v>88</v>
      </c>
      <c r="H121" s="20">
        <v>70.400000000000006</v>
      </c>
      <c r="I121" s="20">
        <v>87.56</v>
      </c>
      <c r="J121" s="21">
        <f>RANK(I121,$I$119:$I$136,0)</f>
        <v>3</v>
      </c>
      <c r="K121" s="9"/>
    </row>
    <row r="122" spans="1:11" s="7" customFormat="1" ht="21" customHeight="1">
      <c r="A122" s="28" t="s">
        <v>342</v>
      </c>
      <c r="B122" s="9" t="s">
        <v>266</v>
      </c>
      <c r="C122" s="9" t="s">
        <v>267</v>
      </c>
      <c r="D122" s="9" t="s">
        <v>41</v>
      </c>
      <c r="E122" s="22">
        <v>83.28</v>
      </c>
      <c r="F122" s="22">
        <f>E122*20%</f>
        <v>16.656000000000002</v>
      </c>
      <c r="G122" s="22">
        <v>87.82</v>
      </c>
      <c r="H122" s="22">
        <f>G122*80%</f>
        <v>70.256</v>
      </c>
      <c r="I122" s="22">
        <v>86.912000000000006</v>
      </c>
      <c r="J122" s="21">
        <f>RANK(I122,$I$119:$I$136,0)</f>
        <v>4</v>
      </c>
      <c r="K122" s="9"/>
    </row>
    <row r="123" spans="1:11" s="7" customFormat="1" ht="21" customHeight="1">
      <c r="A123" s="28"/>
      <c r="B123" s="9" t="s">
        <v>270</v>
      </c>
      <c r="C123" s="9" t="s">
        <v>271</v>
      </c>
      <c r="D123" s="9" t="s">
        <v>41</v>
      </c>
      <c r="E123" s="23">
        <v>84.46</v>
      </c>
      <c r="F123" s="24">
        <v>16.891999999999999</v>
      </c>
      <c r="G123" s="24">
        <v>87.16</v>
      </c>
      <c r="H123" s="24">
        <v>69.727999999999994</v>
      </c>
      <c r="I123" s="22">
        <v>86.62</v>
      </c>
      <c r="J123" s="21">
        <v>5</v>
      </c>
      <c r="K123" s="9"/>
    </row>
    <row r="124" spans="1:11" s="7" customFormat="1" ht="21" customHeight="1">
      <c r="A124" s="28"/>
      <c r="B124" s="9" t="s">
        <v>268</v>
      </c>
      <c r="C124" s="9" t="s">
        <v>269</v>
      </c>
      <c r="D124" s="9" t="s">
        <v>41</v>
      </c>
      <c r="E124" s="23">
        <v>84.72</v>
      </c>
      <c r="F124" s="23">
        <v>16.943999999999999</v>
      </c>
      <c r="G124" s="27">
        <v>87.1</v>
      </c>
      <c r="H124" s="27">
        <v>69.680000000000007</v>
      </c>
      <c r="I124" s="22">
        <v>86.623999999999995</v>
      </c>
      <c r="J124" s="21">
        <v>6</v>
      </c>
      <c r="K124" s="9"/>
    </row>
    <row r="125" spans="1:11" s="7" customFormat="1" ht="21" customHeight="1">
      <c r="A125" s="28"/>
      <c r="B125" s="9" t="s">
        <v>272</v>
      </c>
      <c r="C125" s="9" t="s">
        <v>273</v>
      </c>
      <c r="D125" s="9" t="s">
        <v>41</v>
      </c>
      <c r="E125" s="22">
        <v>86.66</v>
      </c>
      <c r="F125" s="22">
        <f>E125*0.2</f>
        <v>17.332000000000001</v>
      </c>
      <c r="G125" s="22">
        <f>IF(E125&lt;80,0,VLOOKUP($B125,[1]上微型课成绩统分表!$C$5:$E$168,3,))</f>
        <v>86.6</v>
      </c>
      <c r="H125" s="22">
        <f>G125*0.8</f>
        <v>69.28</v>
      </c>
      <c r="I125" s="22">
        <v>86.611999999999995</v>
      </c>
      <c r="J125" s="21">
        <f t="shared" ref="J125:J136" si="15">RANK(I125,$I$119:$I$136,0)</f>
        <v>7</v>
      </c>
      <c r="K125" s="23"/>
    </row>
    <row r="126" spans="1:11" s="7" customFormat="1" ht="21" customHeight="1">
      <c r="A126" s="28"/>
      <c r="B126" s="9" t="s">
        <v>274</v>
      </c>
      <c r="C126" s="9" t="s">
        <v>275</v>
      </c>
      <c r="D126" s="9" t="s">
        <v>41</v>
      </c>
      <c r="E126" s="22">
        <v>86.1</v>
      </c>
      <c r="F126" s="22">
        <f>E126*0.2</f>
        <v>17.22</v>
      </c>
      <c r="G126" s="22">
        <f>IF(E126&lt;80,0,VLOOKUP($B126,[1]上微型课成绩统分表!$C$5:$E$168,3,))</f>
        <v>86.46</v>
      </c>
      <c r="H126" s="22">
        <f>G126*0.8</f>
        <v>69.167999999999992</v>
      </c>
      <c r="I126" s="22">
        <v>86.388000000000005</v>
      </c>
      <c r="J126" s="21">
        <f t="shared" si="15"/>
        <v>8</v>
      </c>
      <c r="K126" s="23"/>
    </row>
    <row r="127" spans="1:11" s="7" customFormat="1" ht="21" customHeight="1">
      <c r="A127" s="28"/>
      <c r="B127" s="19" t="s">
        <v>276</v>
      </c>
      <c r="C127" s="19" t="s">
        <v>277</v>
      </c>
      <c r="D127" s="9" t="s">
        <v>41</v>
      </c>
      <c r="E127" s="20">
        <v>82.5</v>
      </c>
      <c r="F127" s="20">
        <v>16.5</v>
      </c>
      <c r="G127" s="20">
        <v>87</v>
      </c>
      <c r="H127" s="20">
        <v>69.599999999999994</v>
      </c>
      <c r="I127" s="20">
        <v>86.1</v>
      </c>
      <c r="J127" s="21">
        <f t="shared" si="15"/>
        <v>9</v>
      </c>
      <c r="K127" s="9"/>
    </row>
    <row r="128" spans="1:11" s="7" customFormat="1" ht="21" customHeight="1">
      <c r="A128" s="28"/>
      <c r="B128" s="9" t="s">
        <v>278</v>
      </c>
      <c r="C128" s="9" t="s">
        <v>279</v>
      </c>
      <c r="D128" s="9" t="s">
        <v>41</v>
      </c>
      <c r="E128" s="22">
        <v>85.16</v>
      </c>
      <c r="F128" s="22">
        <f>E128*0.2</f>
        <v>17.032</v>
      </c>
      <c r="G128" s="22">
        <f>IF(E128&lt;80,0,VLOOKUP($B128,[1]上微型课成绩统分表!$C$5:$E$168,3,))</f>
        <v>86.2</v>
      </c>
      <c r="H128" s="22">
        <f>G128*0.8</f>
        <v>68.960000000000008</v>
      </c>
      <c r="I128" s="22">
        <v>85.992000000000004</v>
      </c>
      <c r="J128" s="21">
        <f t="shared" si="15"/>
        <v>10</v>
      </c>
      <c r="K128" s="23"/>
    </row>
    <row r="129" spans="1:11" s="7" customFormat="1" ht="21" customHeight="1">
      <c r="A129" s="28"/>
      <c r="B129" s="9" t="s">
        <v>280</v>
      </c>
      <c r="C129" s="9" t="s">
        <v>281</v>
      </c>
      <c r="D129" s="9" t="s">
        <v>41</v>
      </c>
      <c r="E129" s="22">
        <v>85.72</v>
      </c>
      <c r="F129" s="22">
        <f>E129*0.2</f>
        <v>17.144000000000002</v>
      </c>
      <c r="G129" s="22">
        <f>IF(E129&lt;80,0,VLOOKUP($B129,[1]上微型课成绩统分表!$C$5:$E$168,3,))</f>
        <v>85.62</v>
      </c>
      <c r="H129" s="22">
        <f>G129*0.8</f>
        <v>68.496000000000009</v>
      </c>
      <c r="I129" s="22">
        <v>85.64</v>
      </c>
      <c r="J129" s="21">
        <f t="shared" si="15"/>
        <v>11</v>
      </c>
      <c r="K129" s="23"/>
    </row>
    <row r="130" spans="1:11" s="7" customFormat="1" ht="21" customHeight="1">
      <c r="A130" s="28"/>
      <c r="B130" s="19" t="s">
        <v>282</v>
      </c>
      <c r="C130" s="19" t="s">
        <v>283</v>
      </c>
      <c r="D130" s="9" t="s">
        <v>41</v>
      </c>
      <c r="E130" s="20">
        <v>81.06</v>
      </c>
      <c r="F130" s="20">
        <v>16.212</v>
      </c>
      <c r="G130" s="20">
        <v>86.6</v>
      </c>
      <c r="H130" s="20">
        <v>69.28</v>
      </c>
      <c r="I130" s="20">
        <v>85.492000000000004</v>
      </c>
      <c r="J130" s="21">
        <f t="shared" si="15"/>
        <v>12</v>
      </c>
      <c r="K130" s="9"/>
    </row>
    <row r="131" spans="1:11" s="7" customFormat="1" ht="21" customHeight="1">
      <c r="A131" s="28"/>
      <c r="B131" s="19" t="s">
        <v>284</v>
      </c>
      <c r="C131" s="19" t="s">
        <v>285</v>
      </c>
      <c r="D131" s="9" t="s">
        <v>13</v>
      </c>
      <c r="E131" s="20">
        <v>84.6</v>
      </c>
      <c r="F131" s="20">
        <v>16.920000000000002</v>
      </c>
      <c r="G131" s="20">
        <v>85.56</v>
      </c>
      <c r="H131" s="20">
        <v>68.447999999999993</v>
      </c>
      <c r="I131" s="20">
        <v>85.367999999999995</v>
      </c>
      <c r="J131" s="21">
        <f t="shared" si="15"/>
        <v>13</v>
      </c>
      <c r="K131" s="9"/>
    </row>
    <row r="132" spans="1:11" s="7" customFormat="1" ht="21" customHeight="1">
      <c r="A132" s="28"/>
      <c r="B132" s="19" t="s">
        <v>286</v>
      </c>
      <c r="C132" s="19" t="s">
        <v>287</v>
      </c>
      <c r="D132" s="9" t="s">
        <v>41</v>
      </c>
      <c r="E132" s="20">
        <v>82</v>
      </c>
      <c r="F132" s="20">
        <v>16.399999999999999</v>
      </c>
      <c r="G132" s="20">
        <v>85.9</v>
      </c>
      <c r="H132" s="20">
        <v>68.72</v>
      </c>
      <c r="I132" s="20">
        <v>85.12</v>
      </c>
      <c r="J132" s="21">
        <f t="shared" si="15"/>
        <v>14</v>
      </c>
      <c r="K132" s="9"/>
    </row>
    <row r="133" spans="1:11" s="7" customFormat="1" ht="21" customHeight="1">
      <c r="A133" s="28"/>
      <c r="B133" s="9" t="s">
        <v>288</v>
      </c>
      <c r="C133" s="9" t="s">
        <v>289</v>
      </c>
      <c r="D133" s="9" t="s">
        <v>41</v>
      </c>
      <c r="E133" s="23">
        <v>81.16</v>
      </c>
      <c r="F133" s="23">
        <v>16.231999999999999</v>
      </c>
      <c r="G133" s="25">
        <v>85.76</v>
      </c>
      <c r="H133" s="25">
        <v>68.608000000000004</v>
      </c>
      <c r="I133" s="22">
        <v>84.84</v>
      </c>
      <c r="J133" s="21">
        <f t="shared" si="15"/>
        <v>15</v>
      </c>
      <c r="K133" s="9"/>
    </row>
    <row r="134" spans="1:11" s="7" customFormat="1" ht="21" customHeight="1">
      <c r="A134" s="28"/>
      <c r="B134" s="9" t="s">
        <v>290</v>
      </c>
      <c r="C134" s="9" t="s">
        <v>291</v>
      </c>
      <c r="D134" s="9" t="s">
        <v>41</v>
      </c>
      <c r="E134" s="22">
        <v>82.36</v>
      </c>
      <c r="F134" s="22">
        <f>E134*0.2</f>
        <v>16.472000000000001</v>
      </c>
      <c r="G134" s="22">
        <f>IF(E134&lt;80,0,VLOOKUP($B134,[1]上微型课成绩统分表!$C$5:$E$168,3,))</f>
        <v>84.98</v>
      </c>
      <c r="H134" s="22">
        <f>G134*0.8</f>
        <v>67.984000000000009</v>
      </c>
      <c r="I134" s="22">
        <v>84.456000000000003</v>
      </c>
      <c r="J134" s="21">
        <f t="shared" si="15"/>
        <v>16</v>
      </c>
      <c r="K134" s="23"/>
    </row>
    <row r="135" spans="1:11" s="7" customFormat="1" ht="21" customHeight="1">
      <c r="A135" s="28"/>
      <c r="B135" s="9" t="s">
        <v>292</v>
      </c>
      <c r="C135" s="9" t="s">
        <v>293</v>
      </c>
      <c r="D135" s="9" t="s">
        <v>41</v>
      </c>
      <c r="E135" s="23">
        <v>82.38</v>
      </c>
      <c r="F135" s="23">
        <v>16.475999999999999</v>
      </c>
      <c r="G135" s="25">
        <v>84.9</v>
      </c>
      <c r="H135" s="25">
        <v>67.92</v>
      </c>
      <c r="I135" s="22">
        <v>84.396000000000001</v>
      </c>
      <c r="J135" s="21">
        <f t="shared" si="15"/>
        <v>17</v>
      </c>
      <c r="K135" s="9"/>
    </row>
    <row r="136" spans="1:11" s="7" customFormat="1" ht="21" customHeight="1">
      <c r="A136" s="28"/>
      <c r="B136" s="9" t="s">
        <v>294</v>
      </c>
      <c r="C136" s="9" t="s">
        <v>295</v>
      </c>
      <c r="D136" s="9" t="s">
        <v>13</v>
      </c>
      <c r="E136" s="22">
        <v>80.260000000000005</v>
      </c>
      <c r="F136" s="22">
        <f>E136*0.2</f>
        <v>16.052000000000003</v>
      </c>
      <c r="G136" s="22">
        <f>IF(E136&lt;80,0,VLOOKUP($B136,[1]上微型课成绩统分表!$C$5:$E$168,3,))</f>
        <v>85.4</v>
      </c>
      <c r="H136" s="22">
        <f>G136*0.8</f>
        <v>68.320000000000007</v>
      </c>
      <c r="I136" s="22">
        <v>84.372</v>
      </c>
      <c r="J136" s="21">
        <f t="shared" si="15"/>
        <v>18</v>
      </c>
      <c r="K136" s="23"/>
    </row>
    <row r="137" spans="1:11" s="7" customFormat="1" ht="21" customHeight="1">
      <c r="A137" s="28" t="s">
        <v>296</v>
      </c>
      <c r="B137" s="9" t="s">
        <v>297</v>
      </c>
      <c r="C137" s="9" t="s">
        <v>298</v>
      </c>
      <c r="D137" s="9" t="s">
        <v>13</v>
      </c>
      <c r="E137" s="23">
        <v>87.44</v>
      </c>
      <c r="F137" s="23">
        <v>17.488</v>
      </c>
      <c r="G137" s="25">
        <v>86.36</v>
      </c>
      <c r="H137" s="25">
        <v>69.087999999999994</v>
      </c>
      <c r="I137" s="22">
        <v>86.575999999999993</v>
      </c>
      <c r="J137" s="21">
        <f t="shared" ref="J137:J146" si="16">RANK(I137,$I$137:$I$146,0)</f>
        <v>1</v>
      </c>
      <c r="K137" s="9"/>
    </row>
    <row r="138" spans="1:11" s="7" customFormat="1" ht="21" customHeight="1">
      <c r="A138" s="28"/>
      <c r="B138" s="9" t="s">
        <v>299</v>
      </c>
      <c r="C138" s="9" t="s">
        <v>300</v>
      </c>
      <c r="D138" s="9" t="s">
        <v>13</v>
      </c>
      <c r="E138" s="22">
        <v>84.14</v>
      </c>
      <c r="F138" s="22">
        <f>E138*0.2</f>
        <v>16.827999999999999</v>
      </c>
      <c r="G138" s="22">
        <f>IF(E138&lt;80,0,VLOOKUP($B138,[1]上微型课成绩统分表!$C$5:$E$168,3,))</f>
        <v>85.82</v>
      </c>
      <c r="H138" s="22">
        <f>G138*0.8</f>
        <v>68.655999999999992</v>
      </c>
      <c r="I138" s="22">
        <v>85.483999999999995</v>
      </c>
      <c r="J138" s="21">
        <f t="shared" si="16"/>
        <v>2</v>
      </c>
      <c r="K138" s="23"/>
    </row>
    <row r="139" spans="1:11" s="7" customFormat="1" ht="21" customHeight="1">
      <c r="A139" s="28"/>
      <c r="B139" s="9" t="s">
        <v>301</v>
      </c>
      <c r="C139" s="9" t="s">
        <v>302</v>
      </c>
      <c r="D139" s="9" t="s">
        <v>13</v>
      </c>
      <c r="E139" s="23">
        <v>80.239999999999995</v>
      </c>
      <c r="F139" s="23">
        <v>16.047999999999998</v>
      </c>
      <c r="G139" s="25">
        <v>85.02</v>
      </c>
      <c r="H139" s="25">
        <v>68.016000000000005</v>
      </c>
      <c r="I139" s="22">
        <v>84.063999999999993</v>
      </c>
      <c r="J139" s="21">
        <f t="shared" si="16"/>
        <v>3</v>
      </c>
      <c r="K139" s="9"/>
    </row>
    <row r="140" spans="1:11" s="7" customFormat="1" ht="21" customHeight="1">
      <c r="A140" s="28"/>
      <c r="B140" s="9" t="s">
        <v>303</v>
      </c>
      <c r="C140" s="9" t="s">
        <v>304</v>
      </c>
      <c r="D140" s="9" t="s">
        <v>41</v>
      </c>
      <c r="E140" s="22">
        <v>80.739999999999995</v>
      </c>
      <c r="F140" s="22">
        <f>E140*0.2</f>
        <v>16.148</v>
      </c>
      <c r="G140" s="22">
        <f>IF(E140&lt;80,0,VLOOKUP($B140,[1]上微型课成绩统分表!$C$5:$E$168,3,))</f>
        <v>84.7</v>
      </c>
      <c r="H140" s="22">
        <f>G140*0.8</f>
        <v>67.760000000000005</v>
      </c>
      <c r="I140" s="22">
        <v>83.908000000000001</v>
      </c>
      <c r="J140" s="21">
        <f t="shared" si="16"/>
        <v>4</v>
      </c>
      <c r="K140" s="23"/>
    </row>
    <row r="141" spans="1:11" s="7" customFormat="1" ht="21" customHeight="1">
      <c r="A141" s="28"/>
      <c r="B141" s="9" t="s">
        <v>305</v>
      </c>
      <c r="C141" s="9" t="s">
        <v>306</v>
      </c>
      <c r="D141" s="9" t="s">
        <v>13</v>
      </c>
      <c r="E141" s="22">
        <v>80.48</v>
      </c>
      <c r="F141" s="22">
        <f>E141*0.2</f>
        <v>16.096</v>
      </c>
      <c r="G141" s="22">
        <f>IF(E141&lt;80,0,VLOOKUP($B141,[1]上微型课成绩统分表!$C$5:$E$168,3,))</f>
        <v>84.26</v>
      </c>
      <c r="H141" s="22">
        <f>G141*0.8</f>
        <v>67.408000000000001</v>
      </c>
      <c r="I141" s="22">
        <v>83.504000000000005</v>
      </c>
      <c r="J141" s="21">
        <f t="shared" si="16"/>
        <v>5</v>
      </c>
      <c r="K141" s="23"/>
    </row>
    <row r="142" spans="1:11" s="7" customFormat="1" ht="21" customHeight="1">
      <c r="A142" s="28"/>
      <c r="B142" s="9" t="s">
        <v>307</v>
      </c>
      <c r="C142" s="9" t="s">
        <v>308</v>
      </c>
      <c r="D142" s="9" t="s">
        <v>13</v>
      </c>
      <c r="E142" s="22">
        <v>81.5</v>
      </c>
      <c r="F142" s="22">
        <f>E142*0.2</f>
        <v>16.3</v>
      </c>
      <c r="G142" s="22">
        <f>IF(E142&lt;80,0,VLOOKUP($B142,[1]上微型课成绩统分表!$C$5:$E$168,3,))</f>
        <v>83.26</v>
      </c>
      <c r="H142" s="22">
        <f>G142*0.8</f>
        <v>66.608000000000004</v>
      </c>
      <c r="I142" s="22">
        <v>82.908000000000001</v>
      </c>
      <c r="J142" s="21">
        <f t="shared" si="16"/>
        <v>6</v>
      </c>
      <c r="K142" s="23"/>
    </row>
    <row r="143" spans="1:11" s="7" customFormat="1" ht="21" customHeight="1">
      <c r="A143" s="28"/>
      <c r="B143" s="9" t="s">
        <v>309</v>
      </c>
      <c r="C143" s="9" t="s">
        <v>310</v>
      </c>
      <c r="D143" s="9" t="s">
        <v>13</v>
      </c>
      <c r="E143" s="23">
        <v>82.7</v>
      </c>
      <c r="F143" s="24">
        <v>16.54</v>
      </c>
      <c r="G143" s="24">
        <v>82.78</v>
      </c>
      <c r="H143" s="24">
        <v>66.224000000000004</v>
      </c>
      <c r="I143" s="22">
        <v>82.763999999999996</v>
      </c>
      <c r="J143" s="21">
        <f t="shared" si="16"/>
        <v>7</v>
      </c>
      <c r="K143" s="9"/>
    </row>
    <row r="144" spans="1:11" s="7" customFormat="1" ht="21" customHeight="1">
      <c r="A144" s="28"/>
      <c r="B144" s="9" t="s">
        <v>311</v>
      </c>
      <c r="C144" s="9" t="s">
        <v>312</v>
      </c>
      <c r="D144" s="9" t="s">
        <v>13</v>
      </c>
      <c r="E144" s="23">
        <v>81.7</v>
      </c>
      <c r="F144" s="24">
        <v>16.34</v>
      </c>
      <c r="G144" s="24">
        <v>82.74</v>
      </c>
      <c r="H144" s="24">
        <v>66.191999999999993</v>
      </c>
      <c r="I144" s="22">
        <v>82.531999999999996</v>
      </c>
      <c r="J144" s="21">
        <f t="shared" si="16"/>
        <v>8</v>
      </c>
      <c r="K144" s="9"/>
    </row>
    <row r="145" spans="1:11" s="7" customFormat="1" ht="21" customHeight="1">
      <c r="A145" s="28"/>
      <c r="B145" s="9" t="s">
        <v>313</v>
      </c>
      <c r="C145" s="9" t="s">
        <v>314</v>
      </c>
      <c r="D145" s="9" t="s">
        <v>41</v>
      </c>
      <c r="E145" s="22">
        <v>82</v>
      </c>
      <c r="F145" s="22">
        <f>E145*0.2</f>
        <v>16.400000000000002</v>
      </c>
      <c r="G145" s="22">
        <f>IF(E145&lt;80,0,VLOOKUP($B145,[1]上微型课成绩统分表!$C$5:$E$168,3,))</f>
        <v>82.36</v>
      </c>
      <c r="H145" s="22">
        <f>G145*0.8</f>
        <v>65.888000000000005</v>
      </c>
      <c r="I145" s="22">
        <v>82.287999999999997</v>
      </c>
      <c r="J145" s="21">
        <f t="shared" si="16"/>
        <v>9</v>
      </c>
      <c r="K145" s="23"/>
    </row>
    <row r="146" spans="1:11" s="7" customFormat="1" ht="21" customHeight="1">
      <c r="A146" s="28"/>
      <c r="B146" s="9" t="s">
        <v>315</v>
      </c>
      <c r="C146" s="9" t="s">
        <v>316</v>
      </c>
      <c r="D146" s="9" t="s">
        <v>13</v>
      </c>
      <c r="E146" s="22">
        <v>82.68</v>
      </c>
      <c r="F146" s="22">
        <f>E146*0.2</f>
        <v>16.536000000000001</v>
      </c>
      <c r="G146" s="22">
        <f>IF(E146&lt;80,0,VLOOKUP($B146,[1]上微型课成绩统分表!$C$5:$E$168,3,))</f>
        <v>82</v>
      </c>
      <c r="H146" s="22">
        <f>G146*0.8</f>
        <v>65.600000000000009</v>
      </c>
      <c r="I146" s="22">
        <v>82.135999999999996</v>
      </c>
      <c r="J146" s="21">
        <f t="shared" si="16"/>
        <v>10</v>
      </c>
      <c r="K146" s="23"/>
    </row>
    <row r="147" spans="1:11" s="7" customFormat="1" ht="21" customHeight="1">
      <c r="A147" s="28" t="s">
        <v>343</v>
      </c>
      <c r="B147" s="9" t="s">
        <v>317</v>
      </c>
      <c r="C147" s="9" t="s">
        <v>318</v>
      </c>
      <c r="D147" s="9" t="s">
        <v>13</v>
      </c>
      <c r="E147" s="23">
        <v>83.8</v>
      </c>
      <c r="F147" s="23">
        <v>16.760000000000002</v>
      </c>
      <c r="G147" s="27">
        <v>86.74</v>
      </c>
      <c r="H147" s="27">
        <v>69.391999999999996</v>
      </c>
      <c r="I147" s="22">
        <v>86.152000000000001</v>
      </c>
      <c r="J147" s="21">
        <f t="shared" ref="J147:J155" si="17">RANK(I147,$I$147:$I$155,0)</f>
        <v>1</v>
      </c>
      <c r="K147" s="9"/>
    </row>
    <row r="148" spans="1:11" s="7" customFormat="1" ht="21" customHeight="1">
      <c r="A148" s="28"/>
      <c r="B148" s="9" t="s">
        <v>319</v>
      </c>
      <c r="C148" s="9" t="s">
        <v>320</v>
      </c>
      <c r="D148" s="9" t="s">
        <v>41</v>
      </c>
      <c r="E148" s="22">
        <v>82.72</v>
      </c>
      <c r="F148" s="22">
        <f>E148*0.2</f>
        <v>16.544</v>
      </c>
      <c r="G148" s="22">
        <f>IF(E148&lt;80,0,VLOOKUP($B148,[1]上微型课成绩统分表!$C$5:$E$168,3,))</f>
        <v>86.02</v>
      </c>
      <c r="H148" s="22">
        <f>G148*0.8</f>
        <v>68.816000000000003</v>
      </c>
      <c r="I148" s="22">
        <v>85.36</v>
      </c>
      <c r="J148" s="21">
        <f t="shared" si="17"/>
        <v>2</v>
      </c>
      <c r="K148" s="23"/>
    </row>
    <row r="149" spans="1:11" s="7" customFormat="1" ht="21" customHeight="1">
      <c r="A149" s="28"/>
      <c r="B149" s="9" t="s">
        <v>321</v>
      </c>
      <c r="C149" s="9" t="s">
        <v>322</v>
      </c>
      <c r="D149" s="9" t="s">
        <v>41</v>
      </c>
      <c r="E149" s="22">
        <v>82.48</v>
      </c>
      <c r="F149" s="22">
        <f>E149*20%</f>
        <v>16.496000000000002</v>
      </c>
      <c r="G149" s="22">
        <v>85.46</v>
      </c>
      <c r="H149" s="22">
        <f>G149*80%</f>
        <v>68.367999999999995</v>
      </c>
      <c r="I149" s="22">
        <v>84.864000000000004</v>
      </c>
      <c r="J149" s="21">
        <f t="shared" si="17"/>
        <v>3</v>
      </c>
      <c r="K149" s="9"/>
    </row>
    <row r="150" spans="1:11" s="7" customFormat="1" ht="21" customHeight="1">
      <c r="A150" s="28"/>
      <c r="B150" s="9" t="s">
        <v>323</v>
      </c>
      <c r="C150" s="9" t="s">
        <v>324</v>
      </c>
      <c r="D150" s="9" t="s">
        <v>13</v>
      </c>
      <c r="E150" s="22">
        <v>83.02</v>
      </c>
      <c r="F150" s="22">
        <f>E150*0.2</f>
        <v>16.603999999999999</v>
      </c>
      <c r="G150" s="22">
        <f>IF(E150&lt;80,0,VLOOKUP($B150,[1]上微型课成绩统分表!$C$5:$E$168,3,))</f>
        <v>84.46</v>
      </c>
      <c r="H150" s="22">
        <f>G150*0.8</f>
        <v>67.567999999999998</v>
      </c>
      <c r="I150" s="22">
        <v>84.171999999999997</v>
      </c>
      <c r="J150" s="21">
        <f t="shared" si="17"/>
        <v>4</v>
      </c>
      <c r="K150" s="23"/>
    </row>
    <row r="151" spans="1:11" s="7" customFormat="1" ht="21" customHeight="1">
      <c r="A151" s="28"/>
      <c r="B151" s="9" t="s">
        <v>325</v>
      </c>
      <c r="C151" s="9" t="s">
        <v>326</v>
      </c>
      <c r="D151" s="9" t="s">
        <v>13</v>
      </c>
      <c r="E151" s="22">
        <v>81.900000000000006</v>
      </c>
      <c r="F151" s="22">
        <f>E151*0.2</f>
        <v>16.380000000000003</v>
      </c>
      <c r="G151" s="22">
        <f>IF(E151&lt;80,0,VLOOKUP($B151,[1]上微型课成绩统分表!$C$5:$E$168,3,))</f>
        <v>84.46</v>
      </c>
      <c r="H151" s="22">
        <f>G151*0.8</f>
        <v>67.567999999999998</v>
      </c>
      <c r="I151" s="22">
        <v>83.947999999999993</v>
      </c>
      <c r="J151" s="21">
        <f t="shared" si="17"/>
        <v>5</v>
      </c>
      <c r="K151" s="23"/>
    </row>
    <row r="152" spans="1:11" s="7" customFormat="1" ht="21" customHeight="1">
      <c r="A152" s="28" t="s">
        <v>343</v>
      </c>
      <c r="B152" s="9" t="s">
        <v>327</v>
      </c>
      <c r="C152" s="9" t="s">
        <v>328</v>
      </c>
      <c r="D152" s="9" t="s">
        <v>13</v>
      </c>
      <c r="E152" s="22">
        <v>82.56</v>
      </c>
      <c r="F152" s="22">
        <f>E152*0.2</f>
        <v>16.512</v>
      </c>
      <c r="G152" s="22">
        <f>IF(E152&lt;80,0,VLOOKUP($B152,[1]上微型课成绩统分表!$C$5:$E$168,3,))</f>
        <v>84.24</v>
      </c>
      <c r="H152" s="22">
        <f>G152*0.8</f>
        <v>67.391999999999996</v>
      </c>
      <c r="I152" s="22">
        <v>83.903999999999996</v>
      </c>
      <c r="J152" s="21">
        <f t="shared" si="17"/>
        <v>6</v>
      </c>
      <c r="K152" s="23"/>
    </row>
    <row r="153" spans="1:11" s="7" customFormat="1" ht="21" customHeight="1">
      <c r="A153" s="28"/>
      <c r="B153" s="9" t="s">
        <v>329</v>
      </c>
      <c r="C153" s="9" t="s">
        <v>124</v>
      </c>
      <c r="D153" s="9" t="s">
        <v>13</v>
      </c>
      <c r="E153" s="22">
        <v>81.92</v>
      </c>
      <c r="F153" s="22">
        <f>E153*0.2</f>
        <v>16.384</v>
      </c>
      <c r="G153" s="22">
        <f>IF(E153&lt;80,0,VLOOKUP($B153,[1]上微型课成绩统分表!$C$5:$E$168,3,))</f>
        <v>83.8</v>
      </c>
      <c r="H153" s="22">
        <f>G153*0.8</f>
        <v>67.040000000000006</v>
      </c>
      <c r="I153" s="22">
        <v>83.424000000000007</v>
      </c>
      <c r="J153" s="21">
        <f t="shared" si="17"/>
        <v>7</v>
      </c>
      <c r="K153" s="23"/>
    </row>
    <row r="154" spans="1:11" s="7" customFormat="1" ht="21" customHeight="1">
      <c r="A154" s="28"/>
      <c r="B154" s="9" t="s">
        <v>330</v>
      </c>
      <c r="C154" s="9" t="s">
        <v>331</v>
      </c>
      <c r="D154" s="9" t="s">
        <v>13</v>
      </c>
      <c r="E154" s="22">
        <v>81.040000000000006</v>
      </c>
      <c r="F154" s="22">
        <f>E154*0.2</f>
        <v>16.208000000000002</v>
      </c>
      <c r="G154" s="22">
        <f>IF(E154&lt;80,0,VLOOKUP($B154,[1]上微型课成绩统分表!$C$5:$E$168,3,))</f>
        <v>83.3</v>
      </c>
      <c r="H154" s="22">
        <f>G154*0.8</f>
        <v>66.64</v>
      </c>
      <c r="I154" s="22">
        <v>82.847999999999999</v>
      </c>
      <c r="J154" s="21">
        <f t="shared" si="17"/>
        <v>8</v>
      </c>
      <c r="K154" s="23"/>
    </row>
    <row r="155" spans="1:11" s="7" customFormat="1" ht="21" customHeight="1">
      <c r="A155" s="28"/>
      <c r="B155" s="9" t="s">
        <v>332</v>
      </c>
      <c r="C155" s="9" t="s">
        <v>333</v>
      </c>
      <c r="D155" s="9" t="s">
        <v>13</v>
      </c>
      <c r="E155" s="23">
        <v>80.459999999999994</v>
      </c>
      <c r="F155" s="23">
        <v>16.091999999999999</v>
      </c>
      <c r="G155" s="27">
        <v>83.44</v>
      </c>
      <c r="H155" s="27">
        <v>66.751999999999995</v>
      </c>
      <c r="I155" s="22">
        <v>82.843999999999994</v>
      </c>
      <c r="J155" s="21">
        <f t="shared" si="17"/>
        <v>9</v>
      </c>
      <c r="K155" s="9"/>
    </row>
    <row r="156" spans="1:11" s="7" customFormat="1" ht="24" customHeight="1">
      <c r="A156" s="9" t="s">
        <v>334</v>
      </c>
      <c r="B156" s="9" t="s">
        <v>335</v>
      </c>
      <c r="C156" s="9" t="s">
        <v>336</v>
      </c>
      <c r="D156" s="9" t="s">
        <v>13</v>
      </c>
      <c r="E156" s="23">
        <v>84.5</v>
      </c>
      <c r="F156" s="24">
        <v>16.899999999999999</v>
      </c>
      <c r="G156" s="24">
        <v>83.94</v>
      </c>
      <c r="H156" s="24">
        <v>67.152000000000001</v>
      </c>
      <c r="I156" s="22">
        <v>84.052000000000007</v>
      </c>
      <c r="J156" s="21">
        <f>RANK(I156,I156,0)</f>
        <v>1</v>
      </c>
      <c r="K156" s="9"/>
    </row>
  </sheetData>
  <mergeCells count="21">
    <mergeCell ref="A1:K1"/>
    <mergeCell ref="B2:K2"/>
    <mergeCell ref="A4:A5"/>
    <mergeCell ref="A6:A11"/>
    <mergeCell ref="A12:A15"/>
    <mergeCell ref="A147:A151"/>
    <mergeCell ref="A152:A155"/>
    <mergeCell ref="A16:A17"/>
    <mergeCell ref="A18:A21"/>
    <mergeCell ref="A22:A23"/>
    <mergeCell ref="A29:A30"/>
    <mergeCell ref="A32:A61"/>
    <mergeCell ref="A62:A83"/>
    <mergeCell ref="A104:A108"/>
    <mergeCell ref="A109:A110"/>
    <mergeCell ref="A111:A118"/>
    <mergeCell ref="A137:A146"/>
    <mergeCell ref="A84:A91"/>
    <mergeCell ref="A92:A103"/>
    <mergeCell ref="A119:A121"/>
    <mergeCell ref="A122:A136"/>
  </mergeCells>
  <phoneticPr fontId="4" type="noConversion"/>
  <pageMargins left="0.74791666666666701" right="0.74791666666666701" top="0.98402777777777795" bottom="0.98402777777777795" header="0.51180555555555596" footer="0.51180555555555596"/>
  <pageSetup paperSize="9" orientation="portrait" r:id="rId1"/>
  <headerFooter alignWithMargins="0">
    <oddFooter>&amp;C第 &amp;P 页</oddFooter>
  </headerFooter>
  <rowBreaks count="2" manualBreakCount="2">
    <brk id="31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入围体检名单（153人） </vt:lpstr>
      <vt:lpstr>'入围体检名单（153人） '!Print_Titles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2019-01-08T07:32:52Z</cp:lastPrinted>
  <dcterms:created xsi:type="dcterms:W3CDTF">2019-01-08T04:48:00Z</dcterms:created>
  <dcterms:modified xsi:type="dcterms:W3CDTF">2019-01-08T07:39:57Z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</Properties>
</file>